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worksheets/wsSortMap1.xml" ContentType="application/vnd.ms-excel.wsSortMap+xml"/>
  <Override PartName="/xl/calcChain.xml" ContentType="application/vnd.openxmlformats-officedocument.spreadsheetml.calcChain+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2.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X:\ADMIN\CLERICAL\COUNCIL 2016\091316 Workshop\"/>
    </mc:Choice>
  </mc:AlternateContent>
  <bookViews>
    <workbookView xWindow="0" yWindow="0" windowWidth="21600" windowHeight="9720"/>
  </bookViews>
  <sheets>
    <sheet name="Project List" sheetId="1" r:id="rId1"/>
    <sheet name="Ped Projects" sheetId="2" state="hidden" r:id="rId2"/>
  </sheets>
  <definedNames>
    <definedName name="_xlnm._FilterDatabase" localSheetId="1" hidden="1">'Ped Projects'!$A$1:$AB$1</definedName>
    <definedName name="_xlnm._FilterDatabase" localSheetId="0" hidden="1">'Project List'!$A$2:$Y$151</definedName>
    <definedName name="_xlnm.Print_Area" localSheetId="0">'Project List'!$A$1:$X$147</definedName>
    <definedName name="_xlnm.Print_Titles" localSheetId="0">'Project List'!$1:$2</definedName>
    <definedName name="Z_6A9EC007_4EC7_4C7B_A4CF_31CA40AFBF48_.wvu.Cols" localSheetId="1" hidden="1">'Ped Projects'!$I:$J</definedName>
    <definedName name="Z_6A9EC007_4EC7_4C7B_A4CF_31CA40AFBF48_.wvu.Cols" localSheetId="0" hidden="1">'Project List'!$B:$C,'Project List'!$H:$H,'Project List'!$J:$J,'Project List'!$L:$L</definedName>
    <definedName name="Z_6A9EC007_4EC7_4C7B_A4CF_31CA40AFBF48_.wvu.FilterData" localSheetId="1" hidden="1">'Ped Projects'!$A$1:$AB$1</definedName>
    <definedName name="Z_6A9EC007_4EC7_4C7B_A4CF_31CA40AFBF48_.wvu.FilterData" localSheetId="0" hidden="1">'Project List'!$A$2:$Y$151</definedName>
    <definedName name="Z_6A9EC007_4EC7_4C7B_A4CF_31CA40AFBF48_.wvu.PrintArea" localSheetId="0" hidden="1">'Project List'!$A$1:$Z$147</definedName>
    <definedName name="Z_8717E5CD_27D0_4511_B0F3_39331B1FF78A_.wvu.Cols" localSheetId="1" hidden="1">'Ped Projects'!$I:$J</definedName>
    <definedName name="Z_8717E5CD_27D0_4511_B0F3_39331B1FF78A_.wvu.Cols" localSheetId="0" hidden="1">'Project List'!$B:$C,'Project List'!$H:$H,'Project List'!$J:$J,'Project List'!$L:$L</definedName>
    <definedName name="Z_8717E5CD_27D0_4511_B0F3_39331B1FF78A_.wvu.FilterData" localSheetId="1" hidden="1">'Ped Projects'!$A$1:$AB$1</definedName>
    <definedName name="Z_8717E5CD_27D0_4511_B0F3_39331B1FF78A_.wvu.FilterData" localSheetId="0" hidden="1">'Project List'!$A$2:$Y$151</definedName>
    <definedName name="Z_8717E5CD_27D0_4511_B0F3_39331B1FF78A_.wvu.PrintArea" localSheetId="0" hidden="1">'Project List'!$A$1:$Z$147</definedName>
    <definedName name="Z_CC3AB42F_66AB_4B87_AF8C_28C61F9957F1_.wvu.Cols" localSheetId="1" hidden="1">'Ped Projects'!$I:$J</definedName>
    <definedName name="Z_CC3AB42F_66AB_4B87_AF8C_28C61F9957F1_.wvu.Cols" localSheetId="0" hidden="1">'Project List'!$A:$C,'Project List'!$H:$H,'Project List'!$J:$J,'Project List'!$L:$L,'Project List'!$N:$R</definedName>
    <definedName name="Z_CC3AB42F_66AB_4B87_AF8C_28C61F9957F1_.wvu.FilterData" localSheetId="1" hidden="1">'Ped Projects'!$A$1:$AB$1</definedName>
    <definedName name="Z_CC3AB42F_66AB_4B87_AF8C_28C61F9957F1_.wvu.FilterData" localSheetId="0" hidden="1">'Project List'!$A$2:$Y$151</definedName>
    <definedName name="Z_CC3AB42F_66AB_4B87_AF8C_28C61F9957F1_.wvu.PrintArea" localSheetId="0" hidden="1">'Project List'!$A$1:$X$147</definedName>
    <definedName name="Z_CC3AB42F_66AB_4B87_AF8C_28C61F9957F1_.wvu.PrintTitles" localSheetId="0" hidden="1">'Project List'!$1:$2</definedName>
  </definedNames>
  <calcPr calcId="152511"/>
  <customWorkbookViews>
    <customWorkbookView name="Sheryl Duran - Personal View" guid="{CC3AB42F-66AB-4B87-AF8C-28C61F9957F1}" mergeInterval="0" personalView="1" maximized="1" xWindow="-8" yWindow="-8" windowWidth="1936" windowHeight="1056" activeSheetId="1"/>
    <customWorkbookView name="Matthew Nelson - Personal View" guid="{8717E5CD-27D0-4511-B0F3-39331B1FF78A}" mergeInterval="0" personalView="1" maximized="1" xWindow="-1928" yWindow="-8" windowWidth="1687" windowHeight="1096" activeSheetId="1"/>
    <customWorkbookView name="Mike Tassano - Personal View" guid="{6A9EC007-4EC7-4C7B-A4CF-31CA40AFBF48}" mergeInterval="0" personalView="1" maximized="1" windowWidth="1920" windowHeight="853" activeSheetId="1"/>
  </customWorkbookViews>
</workbook>
</file>

<file path=xl/calcChain.xml><?xml version="1.0" encoding="utf-8"?>
<calcChain xmlns="http://schemas.openxmlformats.org/spreadsheetml/2006/main">
  <c r="S151" i="1" l="1"/>
  <c r="S150" i="1"/>
  <c r="S149" i="1"/>
  <c r="S148" i="1"/>
  <c r="S147" i="1"/>
  <c r="S146" i="1"/>
  <c r="S145" i="1"/>
  <c r="S144" i="1"/>
  <c r="S143" i="1"/>
  <c r="S142" i="1"/>
  <c r="S141" i="1"/>
  <c r="S140" i="1"/>
  <c r="S139" i="1"/>
  <c r="S138" i="1"/>
  <c r="S137" i="1"/>
  <c r="S136" i="1"/>
  <c r="S135" i="1"/>
  <c r="S134" i="1"/>
  <c r="S133" i="1"/>
  <c r="S132" i="1"/>
  <c r="S131" i="1"/>
  <c r="S130" i="1"/>
  <c r="S129" i="1"/>
  <c r="S128" i="1"/>
  <c r="S127" i="1"/>
  <c r="S126" i="1"/>
  <c r="S125" i="1"/>
  <c r="S124" i="1"/>
  <c r="S123" i="1"/>
  <c r="S122" i="1"/>
  <c r="S121" i="1"/>
  <c r="S120" i="1"/>
  <c r="S119" i="1"/>
  <c r="S118" i="1"/>
  <c r="S117" i="1"/>
  <c r="S109" i="1"/>
  <c r="S108" i="1"/>
  <c r="S107" i="1"/>
  <c r="S106" i="1"/>
  <c r="S105" i="1"/>
  <c r="S104" i="1"/>
  <c r="S103" i="1"/>
  <c r="S102" i="1"/>
  <c r="S101" i="1"/>
  <c r="S100" i="1"/>
  <c r="S99" i="1"/>
  <c r="S98" i="1"/>
  <c r="S97" i="1"/>
  <c r="S96" i="1"/>
  <c r="S95" i="1"/>
  <c r="S94" i="1"/>
  <c r="S93" i="1"/>
  <c r="S92" i="1"/>
  <c r="S91" i="1"/>
  <c r="S112" i="1"/>
  <c r="S111" i="1"/>
  <c r="S77" i="1"/>
  <c r="S110" i="1"/>
  <c r="S116" i="1"/>
  <c r="S115" i="1"/>
  <c r="S114" i="1"/>
  <c r="S113" i="1"/>
  <c r="S42" i="1"/>
  <c r="S41" i="1"/>
  <c r="S40" i="1"/>
  <c r="S39" i="1"/>
  <c r="S38" i="1"/>
  <c r="S37" i="1"/>
  <c r="S36" i="1"/>
  <c r="S35" i="1"/>
  <c r="S34" i="1"/>
  <c r="S33" i="1"/>
  <c r="S32" i="1"/>
  <c r="S31" i="1"/>
  <c r="S30" i="1"/>
  <c r="S29" i="1"/>
  <c r="S28" i="1"/>
  <c r="S27" i="1"/>
  <c r="S26" i="1"/>
  <c r="S25" i="1"/>
  <c r="S24" i="1"/>
  <c r="S75" i="1"/>
  <c r="S74" i="1"/>
  <c r="S73" i="1"/>
  <c r="S72" i="1"/>
  <c r="S71" i="1"/>
  <c r="S70" i="1"/>
  <c r="S69" i="1"/>
  <c r="S68" i="1"/>
  <c r="S67" i="1"/>
  <c r="S66" i="1"/>
  <c r="S65" i="1"/>
  <c r="S64" i="1"/>
  <c r="S63" i="1"/>
  <c r="S62" i="1"/>
  <c r="S61" i="1"/>
  <c r="S60" i="1"/>
  <c r="S90" i="1"/>
  <c r="S89" i="1"/>
  <c r="S88" i="1"/>
  <c r="S87" i="1"/>
  <c r="S86" i="1"/>
  <c r="S85" i="1"/>
  <c r="S84" i="1"/>
  <c r="S83" i="1"/>
  <c r="S82" i="1"/>
  <c r="S81" i="1"/>
  <c r="S80" i="1"/>
  <c r="S79" i="1"/>
  <c r="S78" i="1"/>
  <c r="S21" i="1"/>
  <c r="S76" i="1"/>
  <c r="S59" i="1"/>
  <c r="S58" i="1"/>
  <c r="S57" i="1"/>
  <c r="S56" i="1"/>
  <c r="S55" i="1"/>
  <c r="S54" i="1"/>
  <c r="S53" i="1"/>
  <c r="S52" i="1"/>
  <c r="S51" i="1"/>
  <c r="S50" i="1"/>
  <c r="S49" i="1"/>
  <c r="S48" i="1"/>
  <c r="S47" i="1"/>
  <c r="S46" i="1"/>
  <c r="S45" i="1"/>
  <c r="S44" i="1"/>
  <c r="S43" i="1"/>
  <c r="S23" i="1"/>
  <c r="S22" i="1"/>
  <c r="S20" i="1"/>
  <c r="S19" i="1"/>
  <c r="S18" i="1"/>
  <c r="S17" i="1"/>
  <c r="S16" i="1"/>
  <c r="S15" i="1"/>
  <c r="S14" i="1"/>
  <c r="S13" i="1"/>
  <c r="S12" i="1"/>
  <c r="S11" i="1"/>
  <c r="S10" i="1"/>
  <c r="S9" i="1"/>
  <c r="S8" i="1"/>
  <c r="S7" i="1"/>
  <c r="S6" i="1"/>
  <c r="S5" i="1"/>
  <c r="S4" i="1"/>
  <c r="S3" i="1" l="1"/>
  <c r="T76" i="1"/>
  <c r="T22" i="1" l="1"/>
  <c r="T23" i="1"/>
  <c r="T44" i="1"/>
  <c r="T45" i="1"/>
  <c r="T46" i="1"/>
  <c r="T116" i="1"/>
  <c r="T113" i="1"/>
  <c r="T114" i="1"/>
  <c r="T6" i="1"/>
  <c r="T10" i="1"/>
  <c r="T7" i="1"/>
  <c r="T4" i="1"/>
  <c r="T8" i="1"/>
  <c r="T3" i="1"/>
  <c r="T9" i="1"/>
  <c r="T5" i="1"/>
  <c r="T115" i="1"/>
  <c r="T47" i="1"/>
  <c r="T43" i="1"/>
  <c r="T15" i="1"/>
  <c r="T16" i="1" l="1"/>
  <c r="T12" i="1"/>
  <c r="T13" i="1"/>
  <c r="T11" i="1"/>
  <c r="T14" i="1"/>
  <c r="T20" i="1"/>
  <c r="T19" i="1" l="1"/>
  <c r="T17" i="1"/>
  <c r="T18" i="1"/>
  <c r="T77" i="1"/>
  <c r="T21" i="1"/>
  <c r="T33" i="1" l="1"/>
  <c r="T130" i="1"/>
  <c r="T138" i="1"/>
  <c r="T149" i="1"/>
  <c r="T134" i="1"/>
  <c r="T147" i="1"/>
  <c r="T137" i="1"/>
  <c r="T143" i="1"/>
  <c r="T135" i="1"/>
  <c r="T141" i="1"/>
  <c r="T148" i="1"/>
  <c r="T139" i="1"/>
  <c r="T136" i="1"/>
  <c r="T150" i="1"/>
  <c r="T133" i="1"/>
  <c r="T140" i="1"/>
  <c r="T131" i="1"/>
  <c r="T144" i="1"/>
  <c r="T146" i="1"/>
  <c r="T142" i="1"/>
  <c r="T132" i="1"/>
  <c r="T145" i="1"/>
  <c r="T151" i="1"/>
  <c r="T49" i="1"/>
  <c r="T54" i="1"/>
  <c r="T48" i="1"/>
  <c r="T53" i="1"/>
  <c r="T58" i="1"/>
  <c r="T55" i="1"/>
  <c r="T52" i="1"/>
  <c r="T57" i="1"/>
  <c r="T51" i="1"/>
  <c r="T56" i="1"/>
  <c r="T50" i="1"/>
  <c r="T59" i="1"/>
  <c r="T25" i="1"/>
  <c r="T42" i="1"/>
  <c r="T39" i="1"/>
  <c r="T40" i="1"/>
  <c r="T41" i="1"/>
  <c r="T29" i="1"/>
  <c r="T26" i="1"/>
  <c r="T27" i="1"/>
  <c r="T24" i="1"/>
  <c r="T34" i="1"/>
  <c r="T30" i="1"/>
  <c r="T31" i="1"/>
  <c r="T28" i="1"/>
  <c r="T38" i="1"/>
  <c r="T35" i="1"/>
  <c r="T36" i="1"/>
  <c r="T37" i="1"/>
  <c r="T32" i="1"/>
  <c r="T65" i="1"/>
  <c r="T66" i="1"/>
  <c r="T67" i="1"/>
  <c r="T68" i="1"/>
  <c r="T69" i="1"/>
  <c r="T70" i="1"/>
  <c r="T71" i="1"/>
  <c r="T72" i="1"/>
  <c r="T73" i="1"/>
  <c r="T74" i="1"/>
  <c r="T75" i="1"/>
  <c r="T60" i="1"/>
  <c r="T61" i="1"/>
  <c r="T62" i="1"/>
  <c r="T63" i="1"/>
  <c r="T64" i="1"/>
  <c r="T120" i="1"/>
  <c r="T118" i="1"/>
  <c r="T123" i="1"/>
  <c r="T129" i="1"/>
  <c r="T124" i="1"/>
  <c r="T117" i="1"/>
  <c r="T126" i="1"/>
  <c r="T125" i="1"/>
  <c r="T119" i="1"/>
  <c r="T128" i="1"/>
  <c r="T127" i="1"/>
  <c r="T122" i="1"/>
  <c r="T121" i="1"/>
  <c r="T110" i="1"/>
  <c r="T111" i="1"/>
  <c r="T112" i="1"/>
  <c r="T90" i="1"/>
  <c r="T80" i="1"/>
  <c r="T81" i="1"/>
  <c r="T86" i="1"/>
  <c r="T83" i="1"/>
  <c r="T88" i="1"/>
  <c r="T87" i="1"/>
  <c r="T78" i="1"/>
  <c r="T84" i="1"/>
  <c r="T82" i="1"/>
  <c r="T85" i="1"/>
  <c r="T89" i="1"/>
  <c r="T79" i="1"/>
  <c r="T94" i="1"/>
  <c r="T98" i="1"/>
  <c r="T102" i="1"/>
  <c r="T106" i="1"/>
  <c r="T91" i="1"/>
  <c r="T95" i="1"/>
  <c r="T99" i="1"/>
  <c r="T103" i="1"/>
  <c r="T107" i="1"/>
  <c r="T92" i="1"/>
  <c r="T96" i="1"/>
  <c r="T104" i="1"/>
  <c r="T97" i="1"/>
  <c r="T105" i="1"/>
  <c r="T100" i="1"/>
  <c r="T108" i="1"/>
  <c r="T93" i="1"/>
  <c r="T101" i="1"/>
  <c r="T109" i="1"/>
  <c r="K84" i="1"/>
  <c r="K108" i="1"/>
  <c r="K109" i="1"/>
  <c r="B67" i="1" l="1"/>
  <c r="B63" i="1"/>
  <c r="B60" i="1" l="1"/>
  <c r="B125" i="1"/>
  <c r="B129" i="1"/>
  <c r="B121" i="1"/>
  <c r="B126" i="1"/>
  <c r="B123" i="1"/>
</calcChain>
</file>

<file path=xl/comments1.xml><?xml version="1.0" encoding="utf-8"?>
<comments xmlns="http://schemas.openxmlformats.org/spreadsheetml/2006/main">
  <authors>
    <author>Mike Tassano</author>
    <author>Matthew Nelson</author>
  </authors>
  <commentList>
    <comment ref="P3" authorId="0" guid="{C4981EFE-1218-41AA-AE41-456E148E89FB}" shapeId="0">
      <text>
        <r>
          <rPr>
            <b/>
            <sz val="9"/>
            <color indexed="81"/>
            <rFont val="Tahoma"/>
            <charset val="1"/>
          </rPr>
          <t>Mike Tassano:</t>
        </r>
        <r>
          <rPr>
            <sz val="9"/>
            <color indexed="81"/>
            <rFont val="Tahoma"/>
            <charset val="1"/>
          </rPr>
          <t xml:space="preserve">
why not 4?</t>
        </r>
      </text>
    </comment>
    <comment ref="N4" authorId="0" guid="{6AA75753-16FF-4BA2-9435-60743C235705}" shapeId="0">
      <text>
        <r>
          <rPr>
            <b/>
            <sz val="9"/>
            <color indexed="81"/>
            <rFont val="Tahoma"/>
            <charset val="1"/>
          </rPr>
          <t>Mike Tassano
Should be 2 points improve facility not on near term</t>
        </r>
      </text>
    </comment>
    <comment ref="O4" authorId="0" guid="{0C7E0C20-335A-43C2-8E58-7E15A6DD2F20}" shapeId="0">
      <text>
        <r>
          <rPr>
            <b/>
            <sz val="9"/>
            <color indexed="81"/>
            <rFont val="Tahoma"/>
            <charset val="1"/>
          </rPr>
          <t>Mike Tassano:</t>
        </r>
        <r>
          <rPr>
            <sz val="9"/>
            <color indexed="81"/>
            <rFont val="Tahoma"/>
            <charset val="1"/>
          </rPr>
          <t xml:space="preserve">
2 - not prot bike or int or well used
it is a low stress route imp</t>
        </r>
      </text>
    </comment>
    <comment ref="F5" authorId="0" guid="{FB3C4E96-6435-49EC-BD9F-62B0400B10EA}" shapeId="0">
      <text>
        <r>
          <rPr>
            <b/>
            <sz val="9"/>
            <color indexed="81"/>
            <rFont val="Tahoma"/>
            <charset val="1"/>
          </rPr>
          <t>Mike Tassano:</t>
        </r>
        <r>
          <rPr>
            <sz val="9"/>
            <color indexed="81"/>
            <rFont val="Tahoma"/>
            <charset val="1"/>
          </rPr>
          <t xml:space="preserve">
not </t>
        </r>
      </text>
    </comment>
    <comment ref="K5" authorId="0" guid="{50119C27-FAC5-49A9-8733-D51176F58742}" shapeId="0">
      <text>
        <r>
          <rPr>
            <b/>
            <sz val="9"/>
            <color indexed="81"/>
            <rFont val="Tahoma"/>
            <charset val="1"/>
          </rPr>
          <t>Mike Tassano:</t>
        </r>
        <r>
          <rPr>
            <sz val="9"/>
            <color indexed="81"/>
            <rFont val="Tahoma"/>
            <charset val="1"/>
          </rPr>
          <t xml:space="preserve">
removed "consider"
</t>
        </r>
      </text>
    </comment>
    <comment ref="N5" authorId="0" guid="{AEEF00D2-51F2-4F10-83FF-3208535B8174}" shapeId="0">
      <text>
        <r>
          <rPr>
            <b/>
            <sz val="9"/>
            <color indexed="81"/>
            <rFont val="Tahoma"/>
            <charset val="1"/>
          </rPr>
          <t>Mike Tassano:</t>
        </r>
        <r>
          <rPr>
            <sz val="9"/>
            <color indexed="81"/>
            <rFont val="Tahoma"/>
            <charset val="1"/>
          </rPr>
          <t xml:space="preserve">
2 - improving connection 1/8 mile
</t>
        </r>
      </text>
    </comment>
    <comment ref="P5" authorId="0" guid="{A191B25C-63BD-4865-A997-2A426FE3055C}" shapeId="0">
      <text>
        <r>
          <rPr>
            <b/>
            <sz val="9"/>
            <color indexed="81"/>
            <rFont val="Tahoma"/>
            <charset val="1"/>
          </rPr>
          <t>Mike Tassano:</t>
        </r>
        <r>
          <rPr>
            <sz val="9"/>
            <color indexed="81"/>
            <rFont val="Tahoma"/>
            <charset val="1"/>
          </rPr>
          <t xml:space="preserve">
not on priority network</t>
        </r>
      </text>
    </comment>
    <comment ref="K6" authorId="0" guid="{FF58AF60-4FC3-4ED3-890F-D21CEE08C6C5}" shapeId="0">
      <text>
        <r>
          <rPr>
            <b/>
            <sz val="9"/>
            <color indexed="81"/>
            <rFont val="Tahoma"/>
            <charset val="1"/>
          </rPr>
          <t>Mike Tassano:</t>
        </r>
        <r>
          <rPr>
            <sz val="9"/>
            <color indexed="81"/>
            <rFont val="Tahoma"/>
            <charset val="1"/>
          </rPr>
          <t xml:space="preserve">
I don't like this improvement - pedestrians should be encouraged to cross at the all way stop</t>
        </r>
      </text>
    </comment>
    <comment ref="N6" authorId="0" guid="{F598C033-A42B-404F-9D83-01977188518B}" shapeId="0">
      <text>
        <r>
          <rPr>
            <b/>
            <sz val="9"/>
            <color indexed="81"/>
            <rFont val="Tahoma"/>
            <charset val="1"/>
          </rPr>
          <t>Mike Tassano:</t>
        </r>
        <r>
          <rPr>
            <sz val="9"/>
            <color indexed="81"/>
            <rFont val="Tahoma"/>
            <charset val="1"/>
          </rPr>
          <t xml:space="preserve">
2</t>
        </r>
      </text>
    </comment>
    <comment ref="P6" authorId="0" guid="{ECBD6F66-C40D-4DD5-AE0E-3DB71F45D052}" shapeId="0">
      <text>
        <r>
          <rPr>
            <b/>
            <sz val="9"/>
            <color indexed="81"/>
            <rFont val="Tahoma"/>
            <charset val="1"/>
          </rPr>
          <t>Mike Tassano:</t>
        </r>
        <r>
          <rPr>
            <sz val="9"/>
            <color indexed="81"/>
            <rFont val="Tahoma"/>
            <charset val="1"/>
          </rPr>
          <t xml:space="preserve">
Mike Tassano:
not on priority network</t>
        </r>
      </text>
    </comment>
    <comment ref="K7" authorId="0" guid="{F65ED309-4E4C-4FC1-B0B2-25EAD23DBC00}" shapeId="0">
      <text>
        <r>
          <rPr>
            <b/>
            <sz val="9"/>
            <color indexed="81"/>
            <rFont val="Tahoma"/>
            <charset val="1"/>
          </rPr>
          <t>Mike Tassano:</t>
        </r>
        <r>
          <rPr>
            <sz val="9"/>
            <color indexed="81"/>
            <rFont val="Tahoma"/>
            <charset val="1"/>
          </rPr>
          <t xml:space="preserve">
I don't like this improvement - pedestrians should be encouraged to cross at the all way </t>
        </r>
      </text>
    </comment>
    <comment ref="N7" authorId="0" guid="{DF7665D9-4C76-4CFF-AE02-224B8D1FBEED}" shapeId="0">
      <text>
        <r>
          <rPr>
            <b/>
            <sz val="9"/>
            <color indexed="81"/>
            <rFont val="Tahoma"/>
            <charset val="1"/>
          </rPr>
          <t>Mike Tassano:</t>
        </r>
        <r>
          <rPr>
            <sz val="9"/>
            <color indexed="81"/>
            <rFont val="Tahoma"/>
            <charset val="1"/>
          </rPr>
          <t xml:space="preserve">
2</t>
        </r>
      </text>
    </comment>
    <comment ref="P7" authorId="0" guid="{FE4C4A2D-30BC-4F2E-8D26-C8F62E64BA54}" shapeId="0">
      <text>
        <r>
          <rPr>
            <b/>
            <sz val="9"/>
            <color indexed="81"/>
            <rFont val="Tahoma"/>
            <charset val="1"/>
          </rPr>
          <t>Mike Tassano:</t>
        </r>
        <r>
          <rPr>
            <sz val="9"/>
            <color indexed="81"/>
            <rFont val="Tahoma"/>
            <charset val="1"/>
          </rPr>
          <t xml:space="preserve">
Mike Tassano:
not on priority network</t>
        </r>
      </text>
    </comment>
    <comment ref="K8" authorId="0" guid="{B009A0C2-5AE1-471D-AD8F-EC402BF9A229}" shapeId="0">
      <text>
        <r>
          <rPr>
            <b/>
            <sz val="9"/>
            <color indexed="81"/>
            <rFont val="Tahoma"/>
            <charset val="1"/>
          </rPr>
          <t>Mike Tassano:</t>
        </r>
        <r>
          <rPr>
            <sz val="9"/>
            <color indexed="81"/>
            <rFont val="Tahoma"/>
            <charset val="1"/>
          </rPr>
          <t xml:space="preserve">
REMOVE PROJECT - 95% of AM and PM traffic makes the left into the lot.  Striping this would encourage pedestrians to cross across this movement</t>
        </r>
      </text>
    </comment>
    <comment ref="P8" authorId="0" guid="{0F65D250-34CB-4CD5-990C-D5A0AEBCD047}" shapeId="0">
      <text>
        <r>
          <rPr>
            <b/>
            <sz val="9"/>
            <color indexed="81"/>
            <rFont val="Tahoma"/>
            <charset val="1"/>
          </rPr>
          <t>Mike Tassano:</t>
        </r>
        <r>
          <rPr>
            <sz val="9"/>
            <color indexed="81"/>
            <rFont val="Tahoma"/>
            <charset val="1"/>
          </rPr>
          <t xml:space="preserve">
Mike Tassano:
not on priority network</t>
        </r>
      </text>
    </comment>
    <comment ref="K9" authorId="0" guid="{7B155E69-C93F-4832-A220-31CF1F4EFD7D}" shapeId="0">
      <text>
        <r>
          <rPr>
            <b/>
            <sz val="9"/>
            <color indexed="81"/>
            <rFont val="Tahoma"/>
            <charset val="1"/>
          </rPr>
          <t>Mike Tassano:</t>
        </r>
        <r>
          <rPr>
            <sz val="9"/>
            <color indexed="81"/>
            <rFont val="Tahoma"/>
            <charset val="1"/>
          </rPr>
          <t xml:space="preserve">
it has RRFB - removed language</t>
        </r>
      </text>
    </comment>
    <comment ref="P9" authorId="0" guid="{F3278D66-1AD3-4F04-B04A-DD14B64513E1}" shapeId="0">
      <text>
        <r>
          <rPr>
            <b/>
            <sz val="9"/>
            <color indexed="81"/>
            <rFont val="Tahoma"/>
            <charset val="1"/>
          </rPr>
          <t>Mike Tassano:</t>
        </r>
        <r>
          <rPr>
            <sz val="9"/>
            <color indexed="81"/>
            <rFont val="Tahoma"/>
            <charset val="1"/>
          </rPr>
          <t xml:space="preserve">
Mike Tassano:
not on priority network
</t>
        </r>
      </text>
    </comment>
    <comment ref="K10" authorId="0" guid="{E8AB23A3-9CCA-464E-976D-FC6EB47FD13C}" shapeId="0">
      <text>
        <r>
          <rPr>
            <b/>
            <sz val="9"/>
            <color indexed="81"/>
            <rFont val="Tahoma"/>
            <charset val="1"/>
          </rPr>
          <t>Mike Tassano:</t>
        </r>
        <r>
          <rPr>
            <sz val="9"/>
            <color indexed="81"/>
            <rFont val="Tahoma"/>
            <charset val="1"/>
          </rPr>
          <t xml:space="preserve">
included "or install upgrades --- slip lane removal may not be feasible
</t>
        </r>
      </text>
    </comment>
    <comment ref="O11" authorId="0" guid="{370072C0-CA5E-4B83-AAA5-EE8247192901}" shapeId="0">
      <text>
        <r>
          <rPr>
            <b/>
            <sz val="9"/>
            <color indexed="81"/>
            <rFont val="Tahoma"/>
            <charset val="1"/>
          </rPr>
          <t>Mike Tassano:</t>
        </r>
        <r>
          <rPr>
            <sz val="9"/>
            <color indexed="81"/>
            <rFont val="Tahoma"/>
            <charset val="1"/>
          </rPr>
          <t xml:space="preserve">
why not 3 points?</t>
        </r>
      </text>
    </comment>
    <comment ref="R12" authorId="0" guid="{99E46DBF-C227-4027-8AF2-BDB6B189B581}" shapeId="0">
      <text>
        <r>
          <rPr>
            <b/>
            <sz val="9"/>
            <color indexed="81"/>
            <rFont val="Tahoma"/>
            <charset val="1"/>
          </rPr>
          <t>Mike Tassano:</t>
        </r>
        <r>
          <rPr>
            <sz val="9"/>
            <color indexed="81"/>
            <rFont val="Tahoma"/>
            <charset val="1"/>
          </rPr>
          <t xml:space="preserve">
1/8 from school 3 points
</t>
        </r>
      </text>
    </comment>
    <comment ref="K13" authorId="0" guid="{634F2465-7A73-47D9-BD2B-CB7874731581}" shapeId="0">
      <text>
        <r>
          <rPr>
            <b/>
            <sz val="9"/>
            <color indexed="81"/>
            <rFont val="Tahoma"/>
            <charset val="1"/>
          </rPr>
          <t>Mike Tassano:</t>
        </r>
        <r>
          <rPr>
            <sz val="9"/>
            <color indexed="81"/>
            <rFont val="Tahoma"/>
            <charset val="1"/>
          </rPr>
          <t xml:space="preserve">
removed the "retime signal"
</t>
        </r>
      </text>
    </comment>
    <comment ref="M13" authorId="0" guid="{FFBE208E-2BD9-4E8B-AD9B-3E8B5E5F4D02}" shapeId="0">
      <text>
        <r>
          <rPr>
            <b/>
            <sz val="9"/>
            <color indexed="81"/>
            <rFont val="Tahoma"/>
            <charset val="1"/>
          </rPr>
          <t>Mike Tassano:</t>
        </r>
        <r>
          <rPr>
            <sz val="9"/>
            <color indexed="81"/>
            <rFont val="Tahoma"/>
            <charset val="1"/>
          </rPr>
          <t xml:space="preserve">
added the install upgrades
</t>
        </r>
      </text>
    </comment>
    <comment ref="K14" authorId="0" guid="{F56A6ECC-F78E-4EA3-8357-BECBC505661B}" shapeId="0">
      <text>
        <r>
          <rPr>
            <b/>
            <sz val="9"/>
            <color indexed="81"/>
            <rFont val="Tahoma"/>
            <charset val="1"/>
          </rPr>
          <t>Mike Tassano:</t>
        </r>
        <r>
          <rPr>
            <sz val="9"/>
            <color indexed="81"/>
            <rFont val="Tahoma"/>
            <charset val="1"/>
          </rPr>
          <t xml:space="preserve">
removed enhance crosswalk with ladder (already exists)</t>
        </r>
      </text>
    </comment>
    <comment ref="K16" authorId="0" guid="{DF6056D5-2B32-48C5-914B-DAE9D34C0047}" shapeId="0">
      <text>
        <r>
          <rPr>
            <b/>
            <sz val="9"/>
            <color indexed="81"/>
            <rFont val="Tahoma"/>
            <charset val="1"/>
          </rPr>
          <t>Mike Tassano:</t>
        </r>
        <r>
          <rPr>
            <sz val="9"/>
            <color indexed="81"/>
            <rFont val="Tahoma"/>
            <charset val="1"/>
          </rPr>
          <t xml:space="preserve">
slip lane language changed
</t>
        </r>
      </text>
    </comment>
    <comment ref="O17" authorId="0" guid="{4998D1FC-B70A-4435-B521-B79E2FE1423D}" shapeId="0">
      <text>
        <r>
          <rPr>
            <b/>
            <sz val="9"/>
            <color indexed="81"/>
            <rFont val="Tahoma"/>
            <charset val="1"/>
          </rPr>
          <t>Mike Tassano:</t>
        </r>
        <r>
          <rPr>
            <sz val="9"/>
            <color indexed="81"/>
            <rFont val="Tahoma"/>
            <charset val="1"/>
          </rPr>
          <t xml:space="preserve">
is this a 2 because not all is 1/8 mile from school?</t>
        </r>
      </text>
    </comment>
    <comment ref="K18" authorId="0" guid="{A02A9722-3B01-464C-A3EA-AA4568FF04F6}" shapeId="0">
      <text>
        <r>
          <rPr>
            <b/>
            <sz val="9"/>
            <color indexed="81"/>
            <rFont val="Tahoma"/>
            <charset val="1"/>
          </rPr>
          <t>Mike Tassano:</t>
        </r>
        <r>
          <rPr>
            <sz val="9"/>
            <color indexed="81"/>
            <rFont val="Tahoma"/>
            <charset val="1"/>
          </rPr>
          <t xml:space="preserve">
a PHB for 4 students?  Is the RRFB not adequate?</t>
        </r>
      </text>
    </comment>
    <comment ref="K19" authorId="0" guid="{C6EE097B-332B-448C-BD36-CD03CD1742C2}" shapeId="0">
      <text>
        <r>
          <rPr>
            <b/>
            <sz val="9"/>
            <color indexed="81"/>
            <rFont val="Tahoma"/>
            <charset val="1"/>
          </rPr>
          <t>Mike Tassano:</t>
        </r>
        <r>
          <rPr>
            <sz val="9"/>
            <color indexed="81"/>
            <rFont val="Tahoma"/>
            <charset val="1"/>
          </rPr>
          <t xml:space="preserve">
I don't believe we have any students on the west side.  Maybe just a RRFB?</t>
        </r>
      </text>
    </comment>
    <comment ref="P21" authorId="1" guid="{8248C3F0-D334-4959-9915-C2C0E706ED58}" shapeId="0">
      <text>
        <r>
          <rPr>
            <b/>
            <sz val="9"/>
            <color indexed="81"/>
            <rFont val="Tahoma"/>
            <charset val="1"/>
          </rPr>
          <t>Matthew Nelson:</t>
        </r>
        <r>
          <rPr>
            <sz val="9"/>
            <color indexed="81"/>
            <rFont val="Tahoma"/>
            <charset val="1"/>
          </rPr>
          <t xml:space="preserve">
3?
</t>
        </r>
        <r>
          <rPr>
            <b/>
            <sz val="9"/>
            <color indexed="81"/>
            <rFont val="Tahoma"/>
            <family val="2"/>
          </rPr>
          <t>Mike Tassano:</t>
        </r>
        <r>
          <rPr>
            <sz val="9"/>
            <color indexed="81"/>
            <rFont val="Tahoma"/>
            <charset val="1"/>
          </rPr>
          <t xml:space="preserve">
changed to 3 and reprioritized</t>
        </r>
      </text>
    </comment>
    <comment ref="R21" authorId="1" guid="{DA543468-8D48-40AD-9113-9AF7A3B28AC4}" shapeId="0">
      <text>
        <r>
          <rPr>
            <b/>
            <sz val="9"/>
            <color indexed="81"/>
            <rFont val="Tahoma"/>
            <charset val="1"/>
          </rPr>
          <t>Matthew Nelson:</t>
        </r>
        <r>
          <rPr>
            <sz val="9"/>
            <color indexed="81"/>
            <rFont val="Tahoma"/>
            <charset val="1"/>
          </rPr>
          <t xml:space="preserve">
maybe 1 point for Donlon school
</t>
        </r>
      </text>
    </comment>
    <comment ref="K23" authorId="0" guid="{5BB7F8B1-F4A8-4868-9148-784BBAF79FA7}" shapeId="0">
      <text>
        <r>
          <rPr>
            <b/>
            <sz val="9"/>
            <color indexed="81"/>
            <rFont val="Tahoma"/>
            <charset val="1"/>
          </rPr>
          <t>Mike Tassano:</t>
        </r>
        <r>
          <rPr>
            <sz val="9"/>
            <color indexed="81"/>
            <rFont val="Tahoma"/>
            <charset val="1"/>
          </rPr>
          <t xml:space="preserve">
why would we call out the staggered stop bars? Wouldn't this be an improvement at all 117 traffic signals?
</t>
        </r>
      </text>
    </comment>
    <comment ref="M23" authorId="0" guid="{9F8DE790-F1A6-43F8-82AE-41DA0EDB2EC8}" shapeId="0">
      <text>
        <r>
          <rPr>
            <b/>
            <sz val="9"/>
            <color indexed="81"/>
            <rFont val="Tahoma"/>
            <charset val="1"/>
          </rPr>
          <t>Mike Tassano:</t>
        </r>
        <r>
          <rPr>
            <sz val="9"/>
            <color indexed="81"/>
            <rFont val="Tahoma"/>
            <charset val="1"/>
          </rPr>
          <t xml:space="preserve">
added slip lane language</t>
        </r>
      </text>
    </comment>
    <comment ref="O24" authorId="1" guid="{8478CE68-F33B-46D7-92FC-437EEC4CE733}" shapeId="0">
      <text>
        <r>
          <rPr>
            <b/>
            <sz val="9"/>
            <color indexed="81"/>
            <rFont val="Tahoma"/>
            <charset val="1"/>
          </rPr>
          <t>Matthew Nelson:</t>
        </r>
        <r>
          <rPr>
            <sz val="9"/>
            <color indexed="81"/>
            <rFont val="Tahoma"/>
            <charset val="1"/>
          </rPr>
          <t xml:space="preserve">
2?
</t>
        </r>
      </text>
    </comment>
    <comment ref="P24" authorId="1" guid="{CA15F92E-D4E5-4E73-AE1A-CA44A3173B9A}" shapeId="0">
      <text>
        <r>
          <rPr>
            <b/>
            <sz val="9"/>
            <color indexed="81"/>
            <rFont val="Tahoma"/>
            <charset val="1"/>
          </rPr>
          <t>Matthew Nelson:</t>
        </r>
        <r>
          <rPr>
            <sz val="9"/>
            <color indexed="81"/>
            <rFont val="Tahoma"/>
            <charset val="1"/>
          </rPr>
          <t xml:space="preserve">
collisions?
</t>
        </r>
      </text>
    </comment>
    <comment ref="Q24" authorId="1" guid="{22E24CE6-7986-4664-B5B7-48E7449B7DED}" shapeId="0">
      <text>
        <r>
          <rPr>
            <b/>
            <sz val="9"/>
            <color indexed="81"/>
            <rFont val="Tahoma"/>
            <charset val="1"/>
          </rPr>
          <t>Matthew Nelson:</t>
        </r>
        <r>
          <rPr>
            <sz val="9"/>
            <color indexed="81"/>
            <rFont val="Tahoma"/>
            <charset val="1"/>
          </rPr>
          <t xml:space="preserve">
2?
</t>
        </r>
      </text>
    </comment>
    <comment ref="N25" authorId="1" guid="{87E2EC82-7CF4-4AAC-9CE5-9FEFB0DA555D}" shapeId="0">
      <text>
        <r>
          <rPr>
            <b/>
            <sz val="9"/>
            <color indexed="81"/>
            <rFont val="Tahoma"/>
            <charset val="1"/>
          </rPr>
          <t>Matthew Nelson:</t>
        </r>
        <r>
          <rPr>
            <sz val="9"/>
            <color indexed="81"/>
            <rFont val="Tahoma"/>
            <charset val="1"/>
          </rPr>
          <t xml:space="preserve">
2?
</t>
        </r>
      </text>
    </comment>
    <comment ref="O25" authorId="1" guid="{2C1CE977-DDB5-42BF-B4E0-C9FAF58F44FF}" shapeId="0">
      <text>
        <r>
          <rPr>
            <b/>
            <sz val="9"/>
            <color indexed="81"/>
            <rFont val="Tahoma"/>
            <charset val="1"/>
          </rPr>
          <t>Matthew Nelson:</t>
        </r>
        <r>
          <rPr>
            <sz val="9"/>
            <color indexed="81"/>
            <rFont val="Tahoma"/>
            <charset val="1"/>
          </rPr>
          <t xml:space="preserve">
maybe lower
</t>
        </r>
      </text>
    </comment>
    <comment ref="P25" authorId="1" guid="{7904B0E4-AA40-412D-AE96-6EC9217FD098}" shapeId="0">
      <text>
        <r>
          <rPr>
            <b/>
            <sz val="9"/>
            <color indexed="81"/>
            <rFont val="Tahoma"/>
            <charset val="1"/>
          </rPr>
          <t>Matthew Nelson:</t>
        </r>
        <r>
          <rPr>
            <sz val="9"/>
            <color indexed="81"/>
            <rFont val="Tahoma"/>
            <charset val="1"/>
          </rPr>
          <t xml:space="preserve">
maybe lower
</t>
        </r>
      </text>
    </comment>
    <comment ref="Q25" authorId="1" guid="{DF77CB4C-399D-47CC-AF08-040483BA2A50}" shapeId="0">
      <text>
        <r>
          <rPr>
            <b/>
            <sz val="9"/>
            <color indexed="81"/>
            <rFont val="Tahoma"/>
            <charset val="1"/>
          </rPr>
          <t>Matthew Nelson:</t>
        </r>
        <r>
          <rPr>
            <sz val="9"/>
            <color indexed="81"/>
            <rFont val="Tahoma"/>
            <charset val="1"/>
          </rPr>
          <t xml:space="preserve">
maybe lower
</t>
        </r>
      </text>
    </comment>
    <comment ref="K26" authorId="0" guid="{3475B40C-948A-46F0-BC3A-7C56ACE28266}" shapeId="0">
      <text>
        <r>
          <rPr>
            <b/>
            <sz val="9"/>
            <color indexed="81"/>
            <rFont val="Tahoma"/>
            <family val="2"/>
          </rPr>
          <t>Mike Tassano:</t>
        </r>
        <r>
          <rPr>
            <sz val="9"/>
            <color indexed="81"/>
            <rFont val="Tahoma"/>
            <family val="2"/>
          </rPr>
          <t xml:space="preserve">
what does "reduce" mean?</t>
        </r>
      </text>
    </comment>
    <comment ref="N26" authorId="1" guid="{E88F2017-4ECD-47DB-AD48-6A1D818224DC}" shapeId="0">
      <text>
        <r>
          <rPr>
            <b/>
            <sz val="9"/>
            <color indexed="81"/>
            <rFont val="Tahoma"/>
            <charset val="1"/>
          </rPr>
          <t>Matthew Nelson:</t>
        </r>
        <r>
          <rPr>
            <sz val="9"/>
            <color indexed="81"/>
            <rFont val="Tahoma"/>
            <charset val="1"/>
          </rPr>
          <t xml:space="preserve">
3?
</t>
        </r>
      </text>
    </comment>
    <comment ref="O26" authorId="1" guid="{804E3AD1-2C6B-48EB-9C6B-02892667C102}" shapeId="0">
      <text>
        <r>
          <rPr>
            <b/>
            <sz val="9"/>
            <color indexed="81"/>
            <rFont val="Tahoma"/>
            <charset val="1"/>
          </rPr>
          <t>Matthew Nelson:</t>
        </r>
        <r>
          <rPr>
            <sz val="9"/>
            <color indexed="81"/>
            <rFont val="Tahoma"/>
            <charset val="1"/>
          </rPr>
          <t xml:space="preserve">
2?
</t>
        </r>
      </text>
    </comment>
    <comment ref="Q26" authorId="1" guid="{95EC0336-544C-4C78-96AD-F125F2252BC3}" shapeId="0">
      <text>
        <r>
          <rPr>
            <b/>
            <sz val="9"/>
            <color indexed="81"/>
            <rFont val="Tahoma"/>
            <charset val="1"/>
          </rPr>
          <t>Matthew Nelson:</t>
        </r>
        <r>
          <rPr>
            <sz val="9"/>
            <color indexed="81"/>
            <rFont val="Tahoma"/>
            <charset val="1"/>
          </rPr>
          <t xml:space="preserve">
2?
</t>
        </r>
      </text>
    </comment>
    <comment ref="K27" authorId="1" guid="{FD5C6159-62E5-488A-893C-3C7EDA1A45E2}" shapeId="0">
      <text>
        <r>
          <rPr>
            <b/>
            <sz val="9"/>
            <color indexed="81"/>
            <rFont val="Tahoma"/>
            <charset val="1"/>
          </rPr>
          <t>Matthew Nelson:</t>
        </r>
        <r>
          <rPr>
            <sz val="9"/>
            <color indexed="81"/>
            <rFont val="Tahoma"/>
            <charset val="1"/>
          </rPr>
          <t xml:space="preserve">
median refuge on black?
</t>
        </r>
      </text>
    </comment>
    <comment ref="N27" authorId="1" guid="{60301865-7E1B-4BE2-9C4D-176224467819}" shapeId="0">
      <text>
        <r>
          <rPr>
            <b/>
            <sz val="9"/>
            <color indexed="81"/>
            <rFont val="Tahoma"/>
            <charset val="1"/>
          </rPr>
          <t>Matthew Nelson:</t>
        </r>
        <r>
          <rPr>
            <sz val="9"/>
            <color indexed="81"/>
            <rFont val="Tahoma"/>
            <charset val="1"/>
          </rPr>
          <t xml:space="preserve">
2?
</t>
        </r>
      </text>
    </comment>
    <comment ref="P27" authorId="1" guid="{595CED32-1229-4741-A574-87FE1C94E7D3}" shapeId="0">
      <text>
        <r>
          <rPr>
            <b/>
            <sz val="9"/>
            <color indexed="81"/>
            <rFont val="Tahoma"/>
            <charset val="1"/>
          </rPr>
          <t>Matthew Nelson:</t>
        </r>
        <r>
          <rPr>
            <sz val="9"/>
            <color indexed="81"/>
            <rFont val="Tahoma"/>
            <charset val="1"/>
          </rPr>
          <t xml:space="preserve">
collision?
</t>
        </r>
      </text>
    </comment>
    <comment ref="Q27" authorId="1" guid="{8E26E4F6-FF3F-4F2C-85F5-D27144323AFB}" shapeId="0">
      <text>
        <r>
          <rPr>
            <b/>
            <sz val="9"/>
            <color indexed="81"/>
            <rFont val="Tahoma"/>
            <charset val="1"/>
          </rPr>
          <t>Matthew Nelson:</t>
        </r>
        <r>
          <rPr>
            <sz val="9"/>
            <color indexed="81"/>
            <rFont val="Tahoma"/>
            <charset val="1"/>
          </rPr>
          <t xml:space="preserve">
2
</t>
        </r>
      </text>
    </comment>
    <comment ref="P28" authorId="1" guid="{F16921DC-83B2-4849-A869-25463970FB0D}" shapeId="0">
      <text>
        <r>
          <rPr>
            <b/>
            <sz val="9"/>
            <color indexed="81"/>
            <rFont val="Tahoma"/>
            <charset val="1"/>
          </rPr>
          <t>Matthew Nelson:</t>
        </r>
        <r>
          <rPr>
            <sz val="9"/>
            <color indexed="81"/>
            <rFont val="Tahoma"/>
            <charset val="1"/>
          </rPr>
          <t xml:space="preserve">
0?
</t>
        </r>
      </text>
    </comment>
    <comment ref="Q28" authorId="1" guid="{42F4D9E6-6A52-4733-AC06-739CB589EA92}" shapeId="0">
      <text>
        <r>
          <rPr>
            <b/>
            <sz val="9"/>
            <color indexed="81"/>
            <rFont val="Tahoma"/>
            <charset val="1"/>
          </rPr>
          <t>Matthew Nelson:</t>
        </r>
        <r>
          <rPr>
            <sz val="9"/>
            <color indexed="81"/>
            <rFont val="Tahoma"/>
            <charset val="1"/>
          </rPr>
          <t xml:space="preserve">
2?
</t>
        </r>
      </text>
    </comment>
    <comment ref="K29" authorId="0" guid="{A8FE9555-AD22-4ADE-9760-07803261287A}" shapeId="0">
      <text>
        <r>
          <rPr>
            <b/>
            <sz val="9"/>
            <color indexed="81"/>
            <rFont val="Tahoma"/>
            <family val="2"/>
          </rPr>
          <t>Mike Tassano:</t>
        </r>
        <r>
          <rPr>
            <sz val="9"/>
            <color indexed="81"/>
            <rFont val="Tahoma"/>
            <family val="2"/>
          </rPr>
          <t xml:space="preserve">
sharrows for 35 mph roadway?</t>
        </r>
      </text>
    </comment>
    <comment ref="N29" authorId="1" guid="{6486FC4D-722C-4793-B195-E1558418EB14}" shapeId="0">
      <text>
        <r>
          <rPr>
            <b/>
            <sz val="9"/>
            <color indexed="81"/>
            <rFont val="Tahoma"/>
            <charset val="1"/>
          </rPr>
          <t>Matthew Nelson:</t>
        </r>
        <r>
          <rPr>
            <sz val="9"/>
            <color indexed="81"/>
            <rFont val="Tahoma"/>
            <charset val="1"/>
          </rPr>
          <t xml:space="preserve">
3?
</t>
        </r>
      </text>
    </comment>
    <comment ref="O29" authorId="1" guid="{0132A47C-383D-4330-86A4-2EA6FF7B2B75}" shapeId="0">
      <text>
        <r>
          <rPr>
            <b/>
            <sz val="9"/>
            <color indexed="81"/>
            <rFont val="Tahoma"/>
            <charset val="1"/>
          </rPr>
          <t>Matthew Nelson:</t>
        </r>
        <r>
          <rPr>
            <sz val="9"/>
            <color indexed="81"/>
            <rFont val="Tahoma"/>
            <charset val="1"/>
          </rPr>
          <t xml:space="preserve">
2?
</t>
        </r>
      </text>
    </comment>
    <comment ref="Q29" authorId="1" guid="{29765A93-12F0-45B6-BB27-C2E7C872507A}" shapeId="0">
      <text>
        <r>
          <rPr>
            <b/>
            <sz val="9"/>
            <color indexed="81"/>
            <rFont val="Tahoma"/>
            <charset val="1"/>
          </rPr>
          <t>Matthew Nelson:</t>
        </r>
        <r>
          <rPr>
            <sz val="9"/>
            <color indexed="81"/>
            <rFont val="Tahoma"/>
            <charset val="1"/>
          </rPr>
          <t xml:space="preserve">
2?
</t>
        </r>
      </text>
    </comment>
    <comment ref="K30" authorId="0" guid="{8DF58BF0-0434-4DCB-83A3-5588927EDEDF}" shapeId="0">
      <text>
        <r>
          <rPr>
            <b/>
            <sz val="9"/>
            <color indexed="81"/>
            <rFont val="Tahoma"/>
            <family val="2"/>
          </rPr>
          <t>Mike Tassano:</t>
        </r>
        <r>
          <rPr>
            <sz val="9"/>
            <color indexed="81"/>
            <rFont val="Tahoma"/>
            <family val="2"/>
          </rPr>
          <t xml:space="preserve">
the PHB/Signal was listed somewhere else as well</t>
        </r>
      </text>
    </comment>
    <comment ref="P30" authorId="1" guid="{4FD44D14-A668-49B9-8529-1D475988957D}" shapeId="0">
      <text>
        <r>
          <rPr>
            <b/>
            <sz val="9"/>
            <color indexed="81"/>
            <rFont val="Tahoma"/>
            <charset val="1"/>
          </rPr>
          <t>Matthew Nelson:</t>
        </r>
        <r>
          <rPr>
            <sz val="9"/>
            <color indexed="81"/>
            <rFont val="Tahoma"/>
            <charset val="1"/>
          </rPr>
          <t xml:space="preserve">
is this correct?
</t>
        </r>
      </text>
    </comment>
    <comment ref="Q30" authorId="1" guid="{01F8E47C-2883-43D8-92C0-E6E49F863D87}" shapeId="0">
      <text>
        <r>
          <rPr>
            <b/>
            <sz val="9"/>
            <color indexed="81"/>
            <rFont val="Tahoma"/>
            <charset val="1"/>
          </rPr>
          <t>Matthew Nelson:</t>
        </r>
        <r>
          <rPr>
            <sz val="9"/>
            <color indexed="81"/>
            <rFont val="Tahoma"/>
            <charset val="1"/>
          </rPr>
          <t xml:space="preserve">
2?
</t>
        </r>
      </text>
    </comment>
    <comment ref="K31" authorId="1" guid="{80EEF952-2465-49F8-88DB-F145C6C9B6B5}" shapeId="0">
      <text>
        <r>
          <rPr>
            <b/>
            <sz val="9"/>
            <color indexed="81"/>
            <rFont val="Tahoma"/>
            <charset val="1"/>
          </rPr>
          <t>Matthew Nelson:</t>
        </r>
        <r>
          <rPr>
            <sz val="9"/>
            <color indexed="81"/>
            <rFont val="Tahoma"/>
            <charset val="1"/>
          </rPr>
          <t xml:space="preserve">
wanted and median refuge?
</t>
        </r>
        <r>
          <rPr>
            <b/>
            <sz val="9"/>
            <color indexed="81"/>
            <rFont val="Tahoma"/>
            <family val="2"/>
          </rPr>
          <t>Mike Tassano:</t>
        </r>
        <r>
          <rPr>
            <sz val="9"/>
            <color indexed="81"/>
            <rFont val="Tahoma"/>
            <charset val="1"/>
          </rPr>
          <t xml:space="preserve">
why is this a project? Marked crosswalk does what?</t>
        </r>
      </text>
    </comment>
    <comment ref="Q31" authorId="1" guid="{44CA1142-D146-4991-B2A9-9CF09F17AACE}" shapeId="0">
      <text>
        <r>
          <rPr>
            <b/>
            <sz val="9"/>
            <color indexed="81"/>
            <rFont val="Tahoma"/>
            <charset val="1"/>
          </rPr>
          <t>Matthew Nelson:</t>
        </r>
        <r>
          <rPr>
            <sz val="9"/>
            <color indexed="81"/>
            <rFont val="Tahoma"/>
            <charset val="1"/>
          </rPr>
          <t xml:space="preserve">
2
</t>
        </r>
      </text>
    </comment>
    <comment ref="Q32" authorId="1" guid="{9AA77947-0FB7-4B8B-94F7-641536CD2347}" shapeId="0">
      <text>
        <r>
          <rPr>
            <b/>
            <sz val="9"/>
            <color indexed="81"/>
            <rFont val="Tahoma"/>
            <charset val="1"/>
          </rPr>
          <t>Matthew Nelson:</t>
        </r>
        <r>
          <rPr>
            <sz val="9"/>
            <color indexed="81"/>
            <rFont val="Tahoma"/>
            <charset val="1"/>
          </rPr>
          <t xml:space="preserve">
2
</t>
        </r>
      </text>
    </comment>
    <comment ref="K33" authorId="1" guid="{1486681F-89F8-45B9-AAF0-DE791DD2E908}" shapeId="0">
      <text>
        <r>
          <rPr>
            <b/>
            <sz val="9"/>
            <color indexed="81"/>
            <rFont val="Tahoma"/>
            <charset val="1"/>
          </rPr>
          <t>Matthew Nelson:</t>
        </r>
        <r>
          <rPr>
            <sz val="9"/>
            <color indexed="81"/>
            <rFont val="Tahoma"/>
            <charset val="1"/>
          </rPr>
          <t xml:space="preserve">
vague descripton
</t>
        </r>
      </text>
    </comment>
    <comment ref="Q34" authorId="1" guid="{B46F8D69-6525-4B77-B7A1-6F8ACA7FEF59}" shapeId="0">
      <text>
        <r>
          <rPr>
            <b/>
            <sz val="9"/>
            <color indexed="81"/>
            <rFont val="Tahoma"/>
            <charset val="1"/>
          </rPr>
          <t>Matthew Nelson:</t>
        </r>
        <r>
          <rPr>
            <sz val="9"/>
            <color indexed="81"/>
            <rFont val="Tahoma"/>
            <charset val="1"/>
          </rPr>
          <t xml:space="preserve">
2
</t>
        </r>
      </text>
    </comment>
    <comment ref="K35" authorId="1" guid="{6194EF83-1AAF-4AF1-BD9A-DF0E9DF872B6}" shapeId="0">
      <text>
        <r>
          <rPr>
            <b/>
            <sz val="9"/>
            <color indexed="81"/>
            <rFont val="Tahoma"/>
            <charset val="1"/>
          </rPr>
          <t>Matthew Nelson:</t>
        </r>
        <r>
          <rPr>
            <sz val="9"/>
            <color indexed="81"/>
            <rFont val="Tahoma"/>
            <charset val="1"/>
          </rPr>
          <t xml:space="preserve">
I assume this is a low stress network?
</t>
        </r>
      </text>
    </comment>
    <comment ref="Q35" authorId="1" guid="{463DDAAD-2B8D-4795-80F4-3D63A4C1E6A9}" shapeId="0">
      <text>
        <r>
          <rPr>
            <b/>
            <sz val="9"/>
            <color indexed="81"/>
            <rFont val="Tahoma"/>
            <charset val="1"/>
          </rPr>
          <t>Matthew Nelson:</t>
        </r>
        <r>
          <rPr>
            <sz val="9"/>
            <color indexed="81"/>
            <rFont val="Tahoma"/>
            <charset val="1"/>
          </rPr>
          <t xml:space="preserve">
2?
</t>
        </r>
      </text>
    </comment>
    <comment ref="Q36" authorId="1" guid="{A8EA0C74-A1FD-48AF-A7D6-CAFF34CB9091}" shapeId="0">
      <text>
        <r>
          <rPr>
            <b/>
            <sz val="9"/>
            <color indexed="81"/>
            <rFont val="Tahoma"/>
            <charset val="1"/>
          </rPr>
          <t>Matthew Nelson:</t>
        </r>
        <r>
          <rPr>
            <sz val="9"/>
            <color indexed="81"/>
            <rFont val="Tahoma"/>
            <charset val="1"/>
          </rPr>
          <t xml:space="preserve">
2?
</t>
        </r>
      </text>
    </comment>
    <comment ref="Q37" authorId="1" guid="{02FA0777-D704-48A3-8621-908DE7133038}" shapeId="0">
      <text>
        <r>
          <rPr>
            <b/>
            <sz val="9"/>
            <color indexed="81"/>
            <rFont val="Tahoma"/>
            <charset val="1"/>
          </rPr>
          <t>Matthew Nelson:</t>
        </r>
        <r>
          <rPr>
            <sz val="9"/>
            <color indexed="81"/>
            <rFont val="Tahoma"/>
            <charset val="1"/>
          </rPr>
          <t xml:space="preserve">
2
</t>
        </r>
      </text>
    </comment>
    <comment ref="K38" authorId="1" guid="{4EDA74AB-169C-44CE-9C5D-33D5AF77F441}" shapeId="0">
      <text>
        <r>
          <rPr>
            <b/>
            <sz val="9"/>
            <color indexed="81"/>
            <rFont val="Tahoma"/>
            <charset val="1"/>
          </rPr>
          <t>Matthew Nelson:</t>
        </r>
        <r>
          <rPr>
            <sz val="9"/>
            <color indexed="81"/>
            <rFont val="Tahoma"/>
            <charset val="1"/>
          </rPr>
          <t xml:space="preserve">
do not remove slip lanes….maybe signalize…..rescore accordingly
</t>
        </r>
        <r>
          <rPr>
            <b/>
            <sz val="9"/>
            <color indexed="81"/>
            <rFont val="Tahoma"/>
            <family val="2"/>
          </rPr>
          <t>Mike Tassano:</t>
        </r>
        <r>
          <rPr>
            <sz val="9"/>
            <color indexed="81"/>
            <rFont val="Tahoma"/>
            <charset val="1"/>
          </rPr>
          <t xml:space="preserve">
it is OK to remove these slip lanes.  It becomes standard intersection</t>
        </r>
      </text>
    </comment>
    <comment ref="N43" authorId="0" guid="{7161988A-477D-41AC-9368-3184F92A75A7}" shapeId="0">
      <text>
        <r>
          <rPr>
            <b/>
            <sz val="9"/>
            <color indexed="81"/>
            <rFont val="Tahoma"/>
            <charset val="1"/>
          </rPr>
          <t>Mike Tassano:</t>
        </r>
        <r>
          <rPr>
            <sz val="9"/>
            <color indexed="81"/>
            <rFont val="Tahoma"/>
            <charset val="1"/>
          </rPr>
          <t xml:space="preserve">
should be 4 or 3</t>
        </r>
      </text>
    </comment>
    <comment ref="K45" authorId="1" guid="{E743E156-CBE0-4817-B0DA-3B602E886269}" shapeId="0">
      <text>
        <r>
          <rPr>
            <b/>
            <sz val="9"/>
            <color indexed="81"/>
            <rFont val="Tahoma"/>
            <charset val="1"/>
          </rPr>
          <t>Matthew Nelson:</t>
        </r>
        <r>
          <rPr>
            <sz val="9"/>
            <color indexed="81"/>
            <rFont val="Tahoma"/>
            <charset val="1"/>
          </rPr>
          <t xml:space="preserve">
Possibly signalize but do not include as "remove"
</t>
        </r>
        <r>
          <rPr>
            <b/>
            <sz val="9"/>
            <color indexed="81"/>
            <rFont val="Tahoma"/>
            <charset val="1"/>
          </rPr>
          <t>Mike Tassano:</t>
        </r>
        <r>
          <rPr>
            <sz val="9"/>
            <color indexed="81"/>
            <rFont val="Tahoma"/>
            <charset val="1"/>
          </rPr>
          <t xml:space="preserve">
added or install upgrades to allow for improved bike/ped circulation
</t>
        </r>
      </text>
    </comment>
    <comment ref="Q45" authorId="1" guid="{743D6350-EB55-497A-BC37-D81F81D831F2}" shapeId="0">
      <text>
        <r>
          <rPr>
            <b/>
            <sz val="9"/>
            <color indexed="81"/>
            <rFont val="Tahoma"/>
            <charset val="1"/>
          </rPr>
          <t>Matthew Nelson:</t>
        </r>
        <r>
          <rPr>
            <sz val="9"/>
            <color indexed="81"/>
            <rFont val="Tahoma"/>
            <charset val="1"/>
          </rPr>
          <t xml:space="preserve">
2
</t>
        </r>
      </text>
    </comment>
    <comment ref="R45" authorId="1" guid="{CA716667-621A-4EC9-822C-3B5EC9110546}" shapeId="0">
      <text>
        <r>
          <rPr>
            <b/>
            <sz val="9"/>
            <color indexed="81"/>
            <rFont val="Tahoma"/>
            <charset val="1"/>
          </rPr>
          <t>Matthew Nelson:</t>
        </r>
        <r>
          <rPr>
            <sz val="9"/>
            <color indexed="81"/>
            <rFont val="Tahoma"/>
            <charset val="1"/>
          </rPr>
          <t xml:space="preserve">
2
</t>
        </r>
      </text>
    </comment>
    <comment ref="Q46" authorId="0" guid="{199060CB-A9CA-48EF-8D46-C595C4869B54}" shapeId="0">
      <text>
        <r>
          <rPr>
            <b/>
            <sz val="9"/>
            <color indexed="81"/>
            <rFont val="Tahoma"/>
            <charset val="1"/>
          </rPr>
          <t>Mike Tassano:</t>
        </r>
        <r>
          <rPr>
            <sz val="9"/>
            <color indexed="81"/>
            <rFont val="Tahoma"/>
            <charset val="1"/>
          </rPr>
          <t xml:space="preserve">
should be 1 or 0.  Not sure it is feasible to widen sidewalk. Maybe we could get grant money
</t>
        </r>
      </text>
    </comment>
    <comment ref="R46" authorId="1" guid="{CA9F186D-7539-4E8B-9201-6A317A2BDBD9}" shapeId="0">
      <text>
        <r>
          <rPr>
            <b/>
            <sz val="9"/>
            <color indexed="81"/>
            <rFont val="Tahoma"/>
            <charset val="1"/>
          </rPr>
          <t>Matthew Nelson:</t>
        </r>
        <r>
          <rPr>
            <sz val="9"/>
            <color indexed="81"/>
            <rFont val="Tahoma"/>
            <charset val="1"/>
          </rPr>
          <t xml:space="preserve">
2
</t>
        </r>
      </text>
    </comment>
    <comment ref="P47" authorId="1" guid="{BCB82894-85E0-49F3-9B84-4289E18A23A8}" shapeId="0">
      <text>
        <r>
          <rPr>
            <b/>
            <sz val="9"/>
            <color indexed="81"/>
            <rFont val="Tahoma"/>
            <charset val="1"/>
          </rPr>
          <t>Matthew Nelson:</t>
        </r>
        <r>
          <rPr>
            <sz val="9"/>
            <color indexed="81"/>
            <rFont val="Tahoma"/>
            <charset val="1"/>
          </rPr>
          <t xml:space="preserve">
no collisons
</t>
        </r>
      </text>
    </comment>
    <comment ref="K48" authorId="1" guid="{1866A2C0-BB3B-4F45-91AF-63A0FD0B100F}" shapeId="0">
      <text>
        <r>
          <rPr>
            <b/>
            <sz val="9"/>
            <color indexed="81"/>
            <rFont val="Tahoma"/>
            <charset val="1"/>
          </rPr>
          <t>Matthew Nelson:</t>
        </r>
        <r>
          <rPr>
            <sz val="9"/>
            <color indexed="81"/>
            <rFont val="Tahoma"/>
            <charset val="1"/>
          </rPr>
          <t xml:space="preserve">
do we want to say lane reduction?</t>
        </r>
        <r>
          <rPr>
            <b/>
            <sz val="9"/>
            <color indexed="81"/>
            <rFont val="Tahoma"/>
            <charset val="1"/>
          </rPr>
          <t>Mike Tassano:</t>
        </r>
        <r>
          <rPr>
            <sz val="9"/>
            <color indexed="81"/>
            <rFont val="Tahoma"/>
            <charset val="1"/>
          </rPr>
          <t xml:space="preserve">
what is lane reduction? I read it as lane "width" reduction.</t>
        </r>
      </text>
    </comment>
    <comment ref="P48" authorId="1" guid="{E059CD8F-5318-47C2-9F94-C36335029257}" shapeId="0">
      <text>
        <r>
          <rPr>
            <b/>
            <sz val="9"/>
            <color indexed="81"/>
            <rFont val="Tahoma"/>
            <charset val="1"/>
          </rPr>
          <t>Matthew Nelson:</t>
        </r>
        <r>
          <rPr>
            <sz val="9"/>
            <color indexed="81"/>
            <rFont val="Tahoma"/>
            <charset val="1"/>
          </rPr>
          <t xml:space="preserve">
collisoins
</t>
        </r>
      </text>
    </comment>
    <comment ref="R48" authorId="1" guid="{0E099A90-7E44-4A89-8F7C-DF59E525BCB4}" shapeId="0">
      <text>
        <r>
          <rPr>
            <b/>
            <sz val="9"/>
            <color indexed="81"/>
            <rFont val="Tahoma"/>
            <charset val="1"/>
          </rPr>
          <t>Matthew Nelson:</t>
        </r>
        <r>
          <rPr>
            <sz val="9"/>
            <color indexed="81"/>
            <rFont val="Tahoma"/>
            <charset val="1"/>
          </rPr>
          <t xml:space="preserve">
not near school….0
</t>
        </r>
      </text>
    </comment>
    <comment ref="K49" authorId="0" guid="{4B48951D-1A73-4C7C-9911-BB02D3D40CC8}" shapeId="0">
      <text>
        <r>
          <rPr>
            <b/>
            <sz val="9"/>
            <color indexed="81"/>
            <rFont val="Tahoma"/>
            <charset val="1"/>
          </rPr>
          <t>Mike Tassano:</t>
        </r>
        <r>
          <rPr>
            <sz val="9"/>
            <color indexed="81"/>
            <rFont val="Tahoma"/>
            <charset val="1"/>
          </rPr>
          <t xml:space="preserve">
I am not sure of the benefit here.  Pedestrian or bicycle?  Either would require signal modificaiton and new crossing.</t>
        </r>
      </text>
    </comment>
    <comment ref="N49" authorId="1" guid="{48276587-386B-4000-AAC1-1A951BD01590}" shapeId="0">
      <text>
        <r>
          <rPr>
            <b/>
            <sz val="9"/>
            <color indexed="81"/>
            <rFont val="Tahoma"/>
            <charset val="1"/>
          </rPr>
          <t>Matthew Nelson:</t>
        </r>
        <r>
          <rPr>
            <sz val="9"/>
            <color indexed="81"/>
            <rFont val="Tahoma"/>
            <charset val="1"/>
          </rPr>
          <t xml:space="preserve">
2 or 3 
</t>
        </r>
      </text>
    </comment>
    <comment ref="O49" authorId="1" guid="{70B8120D-27A8-4847-BA3F-1EF24C6790BF}" shapeId="0">
      <text>
        <r>
          <rPr>
            <b/>
            <sz val="9"/>
            <color indexed="81"/>
            <rFont val="Tahoma"/>
            <charset val="1"/>
          </rPr>
          <t>Matthew Nelson:</t>
        </r>
        <r>
          <rPr>
            <sz val="9"/>
            <color indexed="81"/>
            <rFont val="Tahoma"/>
            <charset val="1"/>
          </rPr>
          <t xml:space="preserve">
2 or 1
</t>
        </r>
      </text>
    </comment>
    <comment ref="K50" authorId="1" guid="{CBED0B85-F933-4F2B-A64F-F482DA8A8C80}" shapeId="0">
      <text>
        <r>
          <rPr>
            <b/>
            <sz val="9"/>
            <color indexed="81"/>
            <rFont val="Tahoma"/>
            <charset val="1"/>
          </rPr>
          <t>Matthew Nelson:</t>
        </r>
        <r>
          <rPr>
            <sz val="9"/>
            <color indexed="81"/>
            <rFont val="Tahoma"/>
            <charset val="1"/>
          </rPr>
          <t xml:space="preserve">
bike blvd treatment stated twice
</t>
        </r>
      </text>
    </comment>
    <comment ref="N50" authorId="1" guid="{026EEDC4-8443-45DB-8690-00C46E18E0C3}" shapeId="0">
      <text>
        <r>
          <rPr>
            <b/>
            <sz val="9"/>
            <color indexed="81"/>
            <rFont val="Tahoma"/>
            <charset val="1"/>
          </rPr>
          <t>Matthew Nelson:</t>
        </r>
        <r>
          <rPr>
            <sz val="9"/>
            <color indexed="81"/>
            <rFont val="Tahoma"/>
            <charset val="1"/>
          </rPr>
          <t xml:space="preserve">
is bike blvd a 4 or lover
</t>
        </r>
      </text>
    </comment>
    <comment ref="O50" authorId="1" guid="{170F89EA-59C2-4015-B19D-4A55FADF4039}" shapeId="0">
      <text>
        <r>
          <rPr>
            <b/>
            <sz val="9"/>
            <color indexed="81"/>
            <rFont val="Tahoma"/>
            <charset val="1"/>
          </rPr>
          <t>Matthew Nelson:</t>
        </r>
        <r>
          <rPr>
            <sz val="9"/>
            <color indexed="81"/>
            <rFont val="Tahoma"/>
            <charset val="1"/>
          </rPr>
          <t xml:space="preserve">
2 within a 1/2 mile
</t>
        </r>
      </text>
    </comment>
    <comment ref="Q50" authorId="1" guid="{82B2DB85-22C2-4888-BCDD-4D3D7A96A9E3}" shapeId="0">
      <text>
        <r>
          <rPr>
            <b/>
            <sz val="9"/>
            <color indexed="81"/>
            <rFont val="Tahoma"/>
            <charset val="1"/>
          </rPr>
          <t>Matthew Nelson:</t>
        </r>
        <r>
          <rPr>
            <sz val="9"/>
            <color indexed="81"/>
            <rFont val="Tahoma"/>
            <charset val="1"/>
          </rPr>
          <t xml:space="preserve">
2
</t>
        </r>
      </text>
    </comment>
    <comment ref="K51" authorId="1" guid="{68D21C8F-AA8E-4A40-967E-AC797C7151D7}" shapeId="0">
      <text>
        <r>
          <rPr>
            <b/>
            <sz val="9"/>
            <color indexed="81"/>
            <rFont val="Tahoma"/>
            <charset val="1"/>
          </rPr>
          <t>Matthew Nelson:</t>
        </r>
        <r>
          <rPr>
            <sz val="9"/>
            <color indexed="81"/>
            <rFont val="Tahoma"/>
            <charset val="1"/>
          </rPr>
          <t xml:space="preserve">
do we want this project
Also depends on bike or ped criteria…..several other projects are similar
</t>
        </r>
        <r>
          <rPr>
            <b/>
            <sz val="9"/>
            <color indexed="81"/>
            <rFont val="Tahoma"/>
            <charset val="1"/>
          </rPr>
          <t>Mike Tassano:</t>
        </r>
        <r>
          <rPr>
            <sz val="9"/>
            <color indexed="81"/>
            <rFont val="Tahoma"/>
            <charset val="1"/>
          </rPr>
          <t xml:space="preserve">
What is this project? What crosswalk would be marked?  Recommend deleting this project
</t>
        </r>
      </text>
    </comment>
    <comment ref="N51" authorId="1" guid="{D2DEAF75-C84D-4B63-9DE9-8048C90B2345}" shapeId="0">
      <text>
        <r>
          <rPr>
            <b/>
            <sz val="9"/>
            <color indexed="81"/>
            <rFont val="Tahoma"/>
            <charset val="1"/>
          </rPr>
          <t>Matthew Nelson:</t>
        </r>
        <r>
          <rPr>
            <sz val="9"/>
            <color indexed="81"/>
            <rFont val="Tahoma"/>
            <charset val="1"/>
          </rPr>
          <t xml:space="preserve">
less than 2?
</t>
        </r>
      </text>
    </comment>
    <comment ref="P51" authorId="1" guid="{2B5CF02D-57F5-479F-930B-33D68C00328E}" shapeId="0">
      <text>
        <r>
          <rPr>
            <b/>
            <sz val="9"/>
            <color indexed="81"/>
            <rFont val="Tahoma"/>
            <charset val="1"/>
          </rPr>
          <t>Matthew Nelson:</t>
        </r>
        <r>
          <rPr>
            <sz val="9"/>
            <color indexed="81"/>
            <rFont val="Tahoma"/>
            <charset val="1"/>
          </rPr>
          <t xml:space="preserve">
collisions at this location? Lower score??
</t>
        </r>
      </text>
    </comment>
    <comment ref="P52" authorId="1" guid="{029D542E-9E31-4B4C-8AEA-4E68D99B819E}" shapeId="0">
      <text>
        <r>
          <rPr>
            <b/>
            <sz val="9"/>
            <color indexed="81"/>
            <rFont val="Tahoma"/>
            <charset val="1"/>
          </rPr>
          <t>Matthew Nelson:</t>
        </r>
        <r>
          <rPr>
            <sz val="9"/>
            <color indexed="81"/>
            <rFont val="Tahoma"/>
            <charset val="1"/>
          </rPr>
          <t xml:space="preserve">
collisons?
</t>
        </r>
      </text>
    </comment>
    <comment ref="Q52" authorId="1" guid="{7D5812C7-45F8-4950-8414-2FFFB5CAD742}" shapeId="0">
      <text>
        <r>
          <rPr>
            <b/>
            <sz val="9"/>
            <color indexed="81"/>
            <rFont val="Tahoma"/>
            <charset val="1"/>
          </rPr>
          <t>Matthew Nelson:</t>
        </r>
        <r>
          <rPr>
            <sz val="9"/>
            <color indexed="81"/>
            <rFont val="Tahoma"/>
            <charset val="1"/>
          </rPr>
          <t xml:space="preserve">
depends if City wants protected intersecion
</t>
        </r>
      </text>
    </comment>
    <comment ref="K53" authorId="1" guid="{54CD815B-C0F2-448D-B422-874137469429}" shapeId="0">
      <text>
        <r>
          <rPr>
            <b/>
            <sz val="9"/>
            <color indexed="81"/>
            <rFont val="Tahoma"/>
            <charset val="1"/>
          </rPr>
          <t>Matthew Nelson:</t>
        </r>
        <r>
          <rPr>
            <sz val="9"/>
            <color indexed="81"/>
            <rFont val="Tahoma"/>
            <charset val="1"/>
          </rPr>
          <t xml:space="preserve">
wanted??
</t>
        </r>
        <r>
          <rPr>
            <b/>
            <sz val="9"/>
            <color indexed="81"/>
            <rFont val="Tahoma"/>
            <family val="2"/>
          </rPr>
          <t>Mike Tassano:</t>
        </r>
        <r>
          <rPr>
            <sz val="9"/>
            <color indexed="81"/>
            <rFont val="Tahoma"/>
            <charset val="1"/>
          </rPr>
          <t xml:space="preserve">
remove project.  Marking that crosswalk would allow pedestrians to cross at the same time as the double left turn exiting the bart station. I don't recommend this change.</t>
        </r>
      </text>
    </comment>
    <comment ref="N53" authorId="1" guid="{8B3B4061-7F26-46C5-AC3C-6ADF23F678C8}" shapeId="0">
      <text>
        <r>
          <rPr>
            <b/>
            <sz val="9"/>
            <color indexed="81"/>
            <rFont val="Tahoma"/>
            <charset val="1"/>
          </rPr>
          <t>Matthew Nelson:</t>
        </r>
        <r>
          <rPr>
            <sz val="9"/>
            <color indexed="81"/>
            <rFont val="Tahoma"/>
            <charset val="1"/>
          </rPr>
          <t xml:space="preserve">
based on ped yes….bike would be a 1
</t>
        </r>
      </text>
    </comment>
    <comment ref="Q53" authorId="1" guid="{C7677FCB-DAF3-416D-B303-7B6733A01151}" shapeId="0">
      <text>
        <r>
          <rPr>
            <b/>
            <sz val="9"/>
            <color indexed="81"/>
            <rFont val="Tahoma"/>
            <charset val="1"/>
          </rPr>
          <t>Matthew Nelson:</t>
        </r>
        <r>
          <rPr>
            <sz val="9"/>
            <color indexed="81"/>
            <rFont val="Tahoma"/>
            <charset val="1"/>
          </rPr>
          <t xml:space="preserve">
2
</t>
        </r>
      </text>
    </comment>
    <comment ref="O54" authorId="1" guid="{E08DCC26-2DC6-450F-A44F-8A4578DCC38A}" shapeId="0">
      <text>
        <r>
          <rPr>
            <b/>
            <sz val="9"/>
            <color indexed="81"/>
            <rFont val="Tahoma"/>
            <charset val="1"/>
          </rPr>
          <t>Matthew Nelson:</t>
        </r>
        <r>
          <rPr>
            <sz val="9"/>
            <color indexed="81"/>
            <rFont val="Tahoma"/>
            <charset val="1"/>
          </rPr>
          <t xml:space="preserve">
ped rating yes….bike lower
</t>
        </r>
      </text>
    </comment>
    <comment ref="Q54" authorId="1" guid="{47C5DA08-8DB0-4818-ABF1-807540EFC0DD}" shapeId="0">
      <text>
        <r>
          <rPr>
            <b/>
            <sz val="9"/>
            <color indexed="81"/>
            <rFont val="Tahoma"/>
            <charset val="1"/>
          </rPr>
          <t>Matthew Nelson:</t>
        </r>
        <r>
          <rPr>
            <sz val="9"/>
            <color indexed="81"/>
            <rFont val="Tahoma"/>
            <charset val="1"/>
          </rPr>
          <t xml:space="preserve">
2
</t>
        </r>
      </text>
    </comment>
    <comment ref="K55" authorId="1" guid="{7566AAC9-B26B-4F0C-8910-72216AC22226}" shapeId="0">
      <text>
        <r>
          <rPr>
            <b/>
            <sz val="9"/>
            <color indexed="81"/>
            <rFont val="Tahoma"/>
            <charset val="1"/>
          </rPr>
          <t>Matthew Nelson:</t>
        </r>
        <r>
          <rPr>
            <sz val="9"/>
            <color indexed="81"/>
            <rFont val="Tahoma"/>
            <charset val="1"/>
          </rPr>
          <t xml:space="preserve">
not sure if lane reduction is desired here?
</t>
        </r>
        <r>
          <rPr>
            <b/>
            <sz val="9"/>
            <color indexed="81"/>
            <rFont val="Tahoma"/>
            <charset val="1"/>
          </rPr>
          <t>Mike Tassano:</t>
        </r>
        <r>
          <rPr>
            <sz val="9"/>
            <color indexed="81"/>
            <rFont val="Tahoma"/>
            <charset val="1"/>
          </rPr>
          <t xml:space="preserve">
NACTO says no sharrows on 35+
what is "lane reduction?</t>
        </r>
      </text>
    </comment>
    <comment ref="O55" authorId="1" guid="{4C8E0574-9971-40BC-886C-9C48180F8973}" shapeId="0">
      <text>
        <r>
          <rPr>
            <b/>
            <sz val="9"/>
            <color indexed="81"/>
            <rFont val="Tahoma"/>
            <charset val="1"/>
          </rPr>
          <t>Matthew Nelson:</t>
        </r>
        <r>
          <rPr>
            <sz val="9"/>
            <color indexed="81"/>
            <rFont val="Tahoma"/>
            <charset val="1"/>
          </rPr>
          <t xml:space="preserve">
scoring depends on improvement
</t>
        </r>
      </text>
    </comment>
    <comment ref="P55" authorId="1" guid="{4754EFB6-E7F3-4160-8CB0-3DE3BDCD6093}" shapeId="0">
      <text>
        <r>
          <rPr>
            <b/>
            <sz val="9"/>
            <color indexed="81"/>
            <rFont val="Tahoma"/>
            <charset val="1"/>
          </rPr>
          <t>Matthew Nelson:</t>
        </r>
        <r>
          <rPr>
            <sz val="9"/>
            <color indexed="81"/>
            <rFont val="Tahoma"/>
            <charset val="1"/>
          </rPr>
          <t xml:space="preserve">
scoring depends on improvement
</t>
        </r>
      </text>
    </comment>
    <comment ref="K56" authorId="0" guid="{019E6CD9-0782-4203-9FF9-7E3C03CD04AC}" shapeId="0">
      <text>
        <r>
          <rPr>
            <b/>
            <sz val="9"/>
            <color indexed="81"/>
            <rFont val="Tahoma"/>
            <family val="2"/>
          </rPr>
          <t>Mike Tassano:</t>
        </r>
        <r>
          <rPr>
            <sz val="9"/>
            <color indexed="81"/>
            <rFont val="Tahoma"/>
            <family val="2"/>
          </rPr>
          <t xml:space="preserve">
and modify traffic signal to allow pedestrian crossing</t>
        </r>
      </text>
    </comment>
    <comment ref="N56" authorId="1" guid="{FC234AB5-8DDD-4A39-A5B2-BCC8BDCF64E0}" shapeId="0">
      <text>
        <r>
          <rPr>
            <b/>
            <sz val="9"/>
            <color indexed="81"/>
            <rFont val="Tahoma"/>
            <charset val="1"/>
          </rPr>
          <t>Matthew Nelson:</t>
        </r>
        <r>
          <rPr>
            <sz val="9"/>
            <color indexed="81"/>
            <rFont val="Tahoma"/>
            <charset val="1"/>
          </rPr>
          <t xml:space="preserve">
could be 3
</t>
        </r>
      </text>
    </comment>
    <comment ref="O56" authorId="1" guid="{A7D9B295-6C5D-401F-BD73-73543A8A9C23}" shapeId="0">
      <text>
        <r>
          <rPr>
            <b/>
            <sz val="9"/>
            <color indexed="81"/>
            <rFont val="Tahoma"/>
            <charset val="1"/>
          </rPr>
          <t>Matthew Nelson:</t>
        </r>
        <r>
          <rPr>
            <sz val="9"/>
            <color indexed="81"/>
            <rFont val="Tahoma"/>
            <charset val="1"/>
          </rPr>
          <t xml:space="preserve">
2?
</t>
        </r>
      </text>
    </comment>
    <comment ref="Q56" authorId="1" guid="{4D9BB847-7B72-46AA-AA20-AB50A51301E2}" shapeId="0">
      <text>
        <r>
          <rPr>
            <b/>
            <sz val="9"/>
            <color indexed="81"/>
            <rFont val="Tahoma"/>
            <charset val="1"/>
          </rPr>
          <t>Matthew Nelson:</t>
        </r>
        <r>
          <rPr>
            <sz val="9"/>
            <color indexed="81"/>
            <rFont val="Tahoma"/>
            <charset val="1"/>
          </rPr>
          <t xml:space="preserve">
2 or 1?
</t>
        </r>
      </text>
    </comment>
    <comment ref="O57" authorId="1" guid="{8E68FBFF-B661-41FF-B3F8-3BAFF8EAC599}" shapeId="0">
      <text>
        <r>
          <rPr>
            <b/>
            <sz val="9"/>
            <color indexed="81"/>
            <rFont val="Tahoma"/>
            <charset val="1"/>
          </rPr>
          <t>Matthew Nelson:</t>
        </r>
        <r>
          <rPr>
            <sz val="9"/>
            <color indexed="81"/>
            <rFont val="Tahoma"/>
            <charset val="1"/>
          </rPr>
          <t xml:space="preserve">
2?
</t>
        </r>
      </text>
    </comment>
    <comment ref="Q57" authorId="1" guid="{50B69BD5-C260-4299-B0E9-0753F20F9F2F}" shapeId="0">
      <text>
        <r>
          <rPr>
            <b/>
            <sz val="9"/>
            <color indexed="81"/>
            <rFont val="Tahoma"/>
            <charset val="1"/>
          </rPr>
          <t>Matthew Nelson:</t>
        </r>
        <r>
          <rPr>
            <sz val="9"/>
            <color indexed="81"/>
            <rFont val="Tahoma"/>
            <charset val="1"/>
          </rPr>
          <t xml:space="preserve">
2
</t>
        </r>
      </text>
    </comment>
    <comment ref="O58" authorId="1" guid="{7413E4D3-36A2-40E1-96A7-0E2E64220EE5}" shapeId="0">
      <text>
        <r>
          <rPr>
            <b/>
            <sz val="9"/>
            <color indexed="81"/>
            <rFont val="Tahoma"/>
            <charset val="1"/>
          </rPr>
          <t>Matthew Nelson:</t>
        </r>
        <r>
          <rPr>
            <sz val="9"/>
            <color indexed="81"/>
            <rFont val="Tahoma"/>
            <charset val="1"/>
          </rPr>
          <t xml:space="preserve">
1?
</t>
        </r>
      </text>
    </comment>
    <comment ref="K59" authorId="1" guid="{F8571B55-E3AA-477E-BF28-12D42860EC72}" shapeId="0">
      <text>
        <r>
          <rPr>
            <b/>
            <sz val="9"/>
            <color indexed="81"/>
            <rFont val="Tahoma"/>
            <charset val="1"/>
          </rPr>
          <t>Matthew Nelson:</t>
        </r>
        <r>
          <rPr>
            <sz val="9"/>
            <color indexed="81"/>
            <rFont val="Tahoma"/>
            <charset val="1"/>
          </rPr>
          <t xml:space="preserve">
possibly signalize but not remove….rescore accordingly
</t>
        </r>
      </text>
    </comment>
    <comment ref="K61" authorId="0" guid="{0E771B26-7F81-4A21-91D2-67C8C08B4B25}" shapeId="0">
      <text>
        <r>
          <rPr>
            <b/>
            <sz val="9"/>
            <color indexed="81"/>
            <rFont val="Tahoma"/>
            <family val="2"/>
          </rPr>
          <t>Mike Tassano:</t>
        </r>
        <r>
          <rPr>
            <sz val="9"/>
            <color indexed="81"/>
            <rFont val="Tahoma"/>
            <family val="2"/>
          </rPr>
          <t xml:space="preserve">
changed protected to buffered.  Long term shows separated
</t>
        </r>
      </text>
    </comment>
    <comment ref="P62" authorId="0" guid="{C0D1C0A7-2AAD-49FD-9B8C-E26DB920CED6}" shapeId="0">
      <text>
        <r>
          <rPr>
            <b/>
            <sz val="9"/>
            <color indexed="81"/>
            <rFont val="Tahoma"/>
            <charset val="1"/>
          </rPr>
          <t>Mike Tassano:</t>
        </r>
        <r>
          <rPr>
            <sz val="9"/>
            <color indexed="81"/>
            <rFont val="Tahoma"/>
            <charset val="1"/>
          </rPr>
          <t xml:space="preserve">
off street
</t>
        </r>
      </text>
    </comment>
    <comment ref="R62" authorId="0" guid="{D4A2C76E-6356-47D3-858F-479AE2496557}" shapeId="0">
      <text>
        <r>
          <rPr>
            <b/>
            <sz val="9"/>
            <color indexed="81"/>
            <rFont val="Tahoma"/>
            <charset val="1"/>
          </rPr>
          <t>Mike Tassano:</t>
        </r>
        <r>
          <rPr>
            <sz val="9"/>
            <color indexed="81"/>
            <rFont val="Tahoma"/>
            <charset val="1"/>
          </rPr>
          <t xml:space="preserve">
I think this is 1/4 mile = 2</t>
        </r>
      </text>
    </comment>
    <comment ref="N63" authorId="0" guid="{3DE838B2-BB1B-4AD2-B21E-1ECB89744522}" shapeId="0">
      <text>
        <r>
          <rPr>
            <b/>
            <sz val="9"/>
            <color indexed="81"/>
            <rFont val="Tahoma"/>
            <charset val="1"/>
          </rPr>
          <t>Mike Tassano:</t>
        </r>
        <r>
          <rPr>
            <sz val="9"/>
            <color indexed="81"/>
            <rFont val="Tahoma"/>
            <charset val="1"/>
          </rPr>
          <t xml:space="preserve">
why 3 what 3 point does it meet?</t>
        </r>
      </text>
    </comment>
    <comment ref="O63" authorId="0" guid="{8FE5F07B-6E25-47A2-83B9-979817AB0724}" shapeId="0">
      <text>
        <r>
          <rPr>
            <b/>
            <sz val="9"/>
            <color indexed="81"/>
            <rFont val="Tahoma"/>
            <charset val="1"/>
          </rPr>
          <t>Mike Tassano:</t>
        </r>
        <r>
          <rPr>
            <sz val="9"/>
            <color indexed="81"/>
            <rFont val="Tahoma"/>
            <charset val="1"/>
          </rPr>
          <t xml:space="preserve">
why 3? What 3 point demand does it meet?
</t>
        </r>
      </text>
    </comment>
    <comment ref="P63" authorId="0" guid="{BC6C71EB-9BCD-42F3-BF72-1465ED650367}" shapeId="0">
      <text>
        <r>
          <rPr>
            <b/>
            <sz val="9"/>
            <color indexed="81"/>
            <rFont val="Tahoma"/>
            <charset val="1"/>
          </rPr>
          <t>Mike Tassano:</t>
        </r>
        <r>
          <rPr>
            <sz val="9"/>
            <color indexed="81"/>
            <rFont val="Tahoma"/>
            <charset val="1"/>
          </rPr>
          <t xml:space="preserve">
no fatality/severe here is there?</t>
        </r>
      </text>
    </comment>
    <comment ref="K64" authorId="0" guid="{9A5A427E-DCEF-479E-BF0C-381DFAC5134C}" shapeId="0">
      <text>
        <r>
          <rPr>
            <b/>
            <sz val="9"/>
            <color indexed="81"/>
            <rFont val="Tahoma"/>
            <charset val="1"/>
          </rPr>
          <t>Mike Tassano:</t>
        </r>
        <r>
          <rPr>
            <sz val="9"/>
            <color indexed="81"/>
            <rFont val="Tahoma"/>
            <charset val="1"/>
          </rPr>
          <t xml:space="preserve">
removed "high traffic stress bike lanes"
</t>
        </r>
      </text>
    </comment>
    <comment ref="N64" authorId="0" guid="{24104616-C563-4644-AB21-0CDDEE52A351}" shapeId="0">
      <text>
        <r>
          <rPr>
            <b/>
            <sz val="9"/>
            <color indexed="81"/>
            <rFont val="Tahoma"/>
            <charset val="1"/>
          </rPr>
          <t>Mike Tassano:</t>
        </r>
        <r>
          <rPr>
            <sz val="9"/>
            <color indexed="81"/>
            <rFont val="Tahoma"/>
            <charset val="1"/>
          </rPr>
          <t xml:space="preserve">
why not 4 - making a new class 1 path</t>
        </r>
      </text>
    </comment>
    <comment ref="O64" authorId="0" guid="{FA53C65C-6267-4672-AFF1-1B1EF2756359}" shapeId="0">
      <text>
        <r>
          <rPr>
            <b/>
            <sz val="9"/>
            <color indexed="81"/>
            <rFont val="Tahoma"/>
            <charset val="1"/>
          </rPr>
          <t>Mike Tassano:</t>
        </r>
        <r>
          <rPr>
            <sz val="9"/>
            <color indexed="81"/>
            <rFont val="Tahoma"/>
            <charset val="1"/>
          </rPr>
          <t xml:space="preserve">
3 - 1/8 mile from bart</t>
        </r>
      </text>
    </comment>
    <comment ref="K65" authorId="0" guid="{7038376D-D4DC-469F-BD33-3743C539289B}" shapeId="0">
      <text>
        <r>
          <rPr>
            <b/>
            <sz val="9"/>
            <color indexed="81"/>
            <rFont val="Tahoma"/>
            <charset val="1"/>
          </rPr>
          <t>Mike Tassano:</t>
        </r>
        <r>
          <rPr>
            <sz val="9"/>
            <color indexed="81"/>
            <rFont val="Tahoma"/>
            <charset val="1"/>
          </rPr>
          <t xml:space="preserve">
added "install upgrades" removed the "retime signals"
</t>
        </r>
      </text>
    </comment>
    <comment ref="K66" authorId="0" guid="{F6E4878A-8CD6-48A8-AE74-3EB4209ECA23}" shapeId="0">
      <text>
        <r>
          <rPr>
            <b/>
            <sz val="9"/>
            <color indexed="81"/>
            <rFont val="Tahoma"/>
            <family val="2"/>
          </rPr>
          <t>Mike Tassano:</t>
        </r>
        <r>
          <rPr>
            <sz val="9"/>
            <color indexed="81"/>
            <rFont val="Tahoma"/>
            <family val="2"/>
          </rPr>
          <t xml:space="preserve">
chaned WB language</t>
        </r>
      </text>
    </comment>
    <comment ref="K67" authorId="0" guid="{E999510C-6B38-4C64-BB24-EB3C0760C55A}" shapeId="0">
      <text>
        <r>
          <rPr>
            <b/>
            <sz val="9"/>
            <color indexed="81"/>
            <rFont val="Tahoma"/>
            <charset val="1"/>
          </rPr>
          <t>Mike Tassano:</t>
        </r>
        <r>
          <rPr>
            <sz val="9"/>
            <color indexed="81"/>
            <rFont val="Tahoma"/>
            <charset val="1"/>
          </rPr>
          <t xml:space="preserve">
slip lane language
</t>
        </r>
      </text>
    </comment>
    <comment ref="Q68" authorId="1" guid="{D1B12FB6-BDFC-4089-8F42-A793302A0C4A}" shapeId="0">
      <text>
        <r>
          <rPr>
            <b/>
            <sz val="9"/>
            <color indexed="81"/>
            <rFont val="Tahoma"/>
            <charset val="1"/>
          </rPr>
          <t>Matthew Nelson:</t>
        </r>
        <r>
          <rPr>
            <sz val="9"/>
            <color indexed="81"/>
            <rFont val="Tahoma"/>
            <charset val="1"/>
          </rPr>
          <t xml:space="preserve">
maybe 2?</t>
        </r>
      </text>
    </comment>
    <comment ref="O69" authorId="1" guid="{F7ED3E41-AF51-466F-A4A2-5149FCE1AA81}" shapeId="0">
      <text>
        <r>
          <rPr>
            <b/>
            <sz val="9"/>
            <color indexed="81"/>
            <rFont val="Tahoma"/>
            <charset val="1"/>
          </rPr>
          <t>Matthew Nelson:</t>
        </r>
        <r>
          <rPr>
            <sz val="9"/>
            <color indexed="81"/>
            <rFont val="Tahoma"/>
            <charset val="1"/>
          </rPr>
          <t xml:space="preserve">
2 within 1/2 mile</t>
        </r>
      </text>
    </comment>
    <comment ref="P69" authorId="1" guid="{AE5473D2-8035-4FA2-B776-40968688B6B6}" shapeId="0">
      <text>
        <r>
          <rPr>
            <b/>
            <sz val="9"/>
            <color indexed="81"/>
            <rFont val="Tahoma"/>
            <charset val="1"/>
          </rPr>
          <t>Matthew Nelson:</t>
        </r>
        <r>
          <rPr>
            <sz val="9"/>
            <color indexed="81"/>
            <rFont val="Tahoma"/>
            <charset val="1"/>
          </rPr>
          <t xml:space="preserve">
collisions
</t>
        </r>
      </text>
    </comment>
    <comment ref="R69" authorId="1" guid="{F1970CD4-7222-4451-9332-4631132C95BC}" shapeId="0">
      <text>
        <r>
          <rPr>
            <b/>
            <sz val="9"/>
            <color indexed="81"/>
            <rFont val="Tahoma"/>
            <charset val="1"/>
          </rPr>
          <t>Matthew Nelson:</t>
        </r>
        <r>
          <rPr>
            <sz val="9"/>
            <color indexed="81"/>
            <rFont val="Tahoma"/>
            <charset val="1"/>
          </rPr>
          <t xml:space="preserve">
0
</t>
        </r>
      </text>
    </comment>
    <comment ref="P70" authorId="1" guid="{D694FE04-5C41-4898-87ED-28DE9867A518}" shapeId="0">
      <text>
        <r>
          <rPr>
            <b/>
            <sz val="9"/>
            <color indexed="81"/>
            <rFont val="Tahoma"/>
            <charset val="1"/>
          </rPr>
          <t>Matthew Nelson:</t>
        </r>
        <r>
          <rPr>
            <sz val="9"/>
            <color indexed="81"/>
            <rFont val="Tahoma"/>
            <charset val="1"/>
          </rPr>
          <t xml:space="preserve">
collisions?</t>
        </r>
      </text>
    </comment>
    <comment ref="Q70" authorId="1" guid="{38890A4E-4CDD-40BA-931B-CBF75A3D1F13}" shapeId="0">
      <text>
        <r>
          <rPr>
            <b/>
            <sz val="9"/>
            <color indexed="81"/>
            <rFont val="Tahoma"/>
            <charset val="1"/>
          </rPr>
          <t>Matthew Nelson:</t>
        </r>
        <r>
          <rPr>
            <sz val="9"/>
            <color indexed="81"/>
            <rFont val="Tahoma"/>
            <charset val="1"/>
          </rPr>
          <t xml:space="preserve">
maybe 2?</t>
        </r>
      </text>
    </comment>
    <comment ref="Q71" authorId="1" guid="{6F9BE56E-393A-49AC-929E-D49AEE4D5F58}" shapeId="0">
      <text>
        <r>
          <rPr>
            <b/>
            <sz val="9"/>
            <color indexed="81"/>
            <rFont val="Tahoma"/>
            <charset val="1"/>
          </rPr>
          <t>Matthew Nelson:</t>
        </r>
        <r>
          <rPr>
            <sz val="9"/>
            <color indexed="81"/>
            <rFont val="Tahoma"/>
            <charset val="1"/>
          </rPr>
          <t xml:space="preserve">
maybe 2?
</t>
        </r>
      </text>
    </comment>
    <comment ref="P72" authorId="1" guid="{32E1C42D-7302-462B-B2E5-C37D80E64768}" shapeId="0">
      <text>
        <r>
          <rPr>
            <b/>
            <sz val="9"/>
            <color indexed="81"/>
            <rFont val="Tahoma"/>
            <charset val="1"/>
          </rPr>
          <t>Matthew Nelson:</t>
        </r>
        <r>
          <rPr>
            <sz val="9"/>
            <color indexed="81"/>
            <rFont val="Tahoma"/>
            <charset val="1"/>
          </rPr>
          <t xml:space="preserve">
correct?
</t>
        </r>
      </text>
    </comment>
    <comment ref="Q72" authorId="1" guid="{D2C903CA-EE94-411B-B195-A93C1563581E}" shapeId="0">
      <text>
        <r>
          <rPr>
            <b/>
            <sz val="9"/>
            <color indexed="81"/>
            <rFont val="Tahoma"/>
            <charset val="1"/>
          </rPr>
          <t>Matthew Nelson:</t>
        </r>
        <r>
          <rPr>
            <sz val="9"/>
            <color indexed="81"/>
            <rFont val="Tahoma"/>
            <charset val="1"/>
          </rPr>
          <t xml:space="preserve">
maybe 2?
</t>
        </r>
      </text>
    </comment>
    <comment ref="P73" authorId="1" guid="{55FC024C-E0B9-4430-8237-6AF5AE1CCD54}" shapeId="0">
      <text>
        <r>
          <rPr>
            <b/>
            <sz val="9"/>
            <color indexed="81"/>
            <rFont val="Tahoma"/>
            <charset val="1"/>
          </rPr>
          <t>Matthew Nelson:</t>
        </r>
        <r>
          <rPr>
            <sz val="9"/>
            <color indexed="81"/>
            <rFont val="Tahoma"/>
            <charset val="1"/>
          </rPr>
          <t xml:space="preserve">
coorect?
</t>
        </r>
      </text>
    </comment>
    <comment ref="R73" authorId="1" guid="{C98A37E0-3677-4DFE-A5E0-47904C1F0509}" shapeId="0">
      <text>
        <r>
          <rPr>
            <b/>
            <sz val="9"/>
            <color indexed="81"/>
            <rFont val="Tahoma"/>
            <charset val="1"/>
          </rPr>
          <t>Matthew Nelson:</t>
        </r>
        <r>
          <rPr>
            <sz val="9"/>
            <color indexed="81"/>
            <rFont val="Tahoma"/>
            <charset val="1"/>
          </rPr>
          <t xml:space="preserve">
3 near school
</t>
        </r>
      </text>
    </comment>
    <comment ref="K74" authorId="1" guid="{C9E82094-FADA-48ED-92C1-2C0FD805D5D0}" shapeId="0">
      <text>
        <r>
          <rPr>
            <b/>
            <sz val="9"/>
            <color indexed="81"/>
            <rFont val="Tahoma"/>
            <charset val="1"/>
          </rPr>
          <t>Matthew Nelson:</t>
        </r>
        <r>
          <rPr>
            <sz val="9"/>
            <color indexed="81"/>
            <rFont val="Tahoma"/>
            <charset val="1"/>
          </rPr>
          <t xml:space="preserve">
is this wanted?
</t>
        </r>
        <r>
          <rPr>
            <b/>
            <sz val="9"/>
            <color indexed="81"/>
            <rFont val="Tahoma"/>
            <family val="2"/>
          </rPr>
          <t>Mike Tassano:</t>
        </r>
        <r>
          <rPr>
            <sz val="9"/>
            <color indexed="81"/>
            <rFont val="Tahoma"/>
            <charset val="1"/>
          </rPr>
          <t xml:space="preserve">
there isn't a "missing" stop sign.  There isn't a need for a stop sign.  It is an uncontrolled intersection. Remove project
</t>
        </r>
      </text>
    </comment>
    <comment ref="N74" authorId="1" guid="{275407E2-E18C-4496-A859-A98F0B84FE54}" shapeId="0">
      <text>
        <r>
          <rPr>
            <b/>
            <sz val="9"/>
            <color indexed="81"/>
            <rFont val="Tahoma"/>
            <charset val="1"/>
          </rPr>
          <t>Matthew Nelson:</t>
        </r>
        <r>
          <rPr>
            <sz val="9"/>
            <color indexed="81"/>
            <rFont val="Tahoma"/>
            <charset val="1"/>
          </rPr>
          <t xml:space="preserve">
lower
</t>
        </r>
      </text>
    </comment>
    <comment ref="O74" authorId="1" guid="{693FBA57-1A86-416A-ADE7-3799C9BF1F8A}" shapeId="0">
      <text>
        <r>
          <rPr>
            <b/>
            <sz val="9"/>
            <color indexed="81"/>
            <rFont val="Tahoma"/>
            <charset val="1"/>
          </rPr>
          <t>Matthew Nelson:</t>
        </r>
        <r>
          <rPr>
            <sz val="9"/>
            <color indexed="81"/>
            <rFont val="Tahoma"/>
            <charset val="1"/>
          </rPr>
          <t xml:space="preserve">
lower
</t>
        </r>
      </text>
    </comment>
    <comment ref="Q74" authorId="1" guid="{EC4B2535-B38E-489B-A0C5-71C46F97A932}" shapeId="0">
      <text>
        <r>
          <rPr>
            <b/>
            <sz val="9"/>
            <color indexed="81"/>
            <rFont val="Tahoma"/>
            <charset val="1"/>
          </rPr>
          <t>Matthew Nelson:</t>
        </r>
        <r>
          <rPr>
            <sz val="9"/>
            <color indexed="81"/>
            <rFont val="Tahoma"/>
            <charset val="1"/>
          </rPr>
          <t xml:space="preserve">
lower
</t>
        </r>
      </text>
    </comment>
    <comment ref="K75" authorId="1" guid="{E071F100-7CC9-44AD-BAFE-F161B58482C1}" shapeId="0">
      <text>
        <r>
          <rPr>
            <b/>
            <sz val="9"/>
            <color indexed="81"/>
            <rFont val="Tahoma"/>
            <charset val="1"/>
          </rPr>
          <t>Matthew Nelson:</t>
        </r>
        <r>
          <rPr>
            <sz val="9"/>
            <color indexed="81"/>
            <rFont val="Tahoma"/>
            <charset val="1"/>
          </rPr>
          <t xml:space="preserve">
same as above for wanted project and scoring
</t>
        </r>
        <r>
          <rPr>
            <b/>
            <sz val="9"/>
            <color indexed="81"/>
            <rFont val="Tahoma"/>
            <family val="2"/>
          </rPr>
          <t>Mike Tassano:</t>
        </r>
        <r>
          <rPr>
            <sz val="9"/>
            <color indexed="81"/>
            <rFont val="Tahoma"/>
            <charset val="1"/>
          </rPr>
          <t xml:space="preserve">
remove project.  This is uncontrolled intersection</t>
        </r>
      </text>
    </comment>
    <comment ref="N76" authorId="1" guid="{16FFA3DC-E0E2-4146-A6F5-E2D65A0FA633}" shapeId="0">
      <text>
        <r>
          <rPr>
            <b/>
            <sz val="9"/>
            <color indexed="81"/>
            <rFont val="Tahoma"/>
            <charset val="1"/>
          </rPr>
          <t>Matthew Nelson:</t>
        </r>
        <r>
          <rPr>
            <sz val="9"/>
            <color indexed="81"/>
            <rFont val="Tahoma"/>
            <charset val="1"/>
          </rPr>
          <t xml:space="preserve">
3 or 4 if low stress</t>
        </r>
      </text>
    </comment>
    <comment ref="P76" authorId="1" guid="{C5F0DC92-4991-4E5D-B6CE-3AAF979F9DDF}" shapeId="0">
      <text>
        <r>
          <rPr>
            <b/>
            <sz val="9"/>
            <color indexed="81"/>
            <rFont val="Tahoma"/>
            <charset val="1"/>
          </rPr>
          <t>Matthew Nelson:</t>
        </r>
        <r>
          <rPr>
            <sz val="9"/>
            <color indexed="81"/>
            <rFont val="Tahoma"/>
            <charset val="1"/>
          </rPr>
          <t xml:space="preserve">
is this a 4
</t>
        </r>
      </text>
    </comment>
    <comment ref="N78" authorId="1" guid="{88BEADA8-9700-4B32-870B-956E13FC48BD}" shapeId="0">
      <text>
        <r>
          <rPr>
            <b/>
            <sz val="9"/>
            <color indexed="81"/>
            <rFont val="Tahoma"/>
            <charset val="1"/>
          </rPr>
          <t>Matthew Nelson:</t>
        </r>
        <r>
          <rPr>
            <sz val="9"/>
            <color indexed="81"/>
            <rFont val="Tahoma"/>
            <charset val="1"/>
          </rPr>
          <t xml:space="preserve">
3 or 4 closes gap in sidewalks</t>
        </r>
        <r>
          <rPr>
            <b/>
            <sz val="9"/>
            <color indexed="81"/>
            <rFont val="Tahoma"/>
            <family val="2"/>
          </rPr>
          <t>Mike Tassano: should be a 4</t>
        </r>
        <r>
          <rPr>
            <sz val="9"/>
            <color indexed="81"/>
            <rFont val="Tahoma"/>
            <charset val="1"/>
          </rPr>
          <t xml:space="preserve">
</t>
        </r>
      </text>
    </comment>
    <comment ref="P78" authorId="1" guid="{CFD1EEC7-340E-4009-85CC-4EA910962641}" shapeId="0">
      <text>
        <r>
          <rPr>
            <b/>
            <sz val="9"/>
            <color indexed="81"/>
            <rFont val="Tahoma"/>
            <charset val="1"/>
          </rPr>
          <t>Matthew Nelson:</t>
        </r>
        <r>
          <rPr>
            <sz val="9"/>
            <color indexed="81"/>
            <rFont val="Tahoma"/>
            <charset val="1"/>
          </rPr>
          <t xml:space="preserve">
collisions?</t>
        </r>
      </text>
    </comment>
    <comment ref="Q78" authorId="1" guid="{E79B1953-A3EC-4B53-8CC8-0CE8BAE97191}" shapeId="0">
      <text>
        <r>
          <rPr>
            <b/>
            <sz val="9"/>
            <color indexed="81"/>
            <rFont val="Tahoma"/>
            <charset val="1"/>
          </rPr>
          <t>Matthew Nelson:</t>
        </r>
        <r>
          <rPr>
            <sz val="9"/>
            <color indexed="81"/>
            <rFont val="Tahoma"/>
            <charset val="1"/>
          </rPr>
          <t xml:space="preserve">
2??</t>
        </r>
      </text>
    </comment>
    <comment ref="F79" authorId="0" guid="{B61E3CFE-9257-44AB-B865-9641559B91F2}" shapeId="0">
      <text>
        <r>
          <rPr>
            <b/>
            <sz val="9"/>
            <color indexed="81"/>
            <rFont val="Tahoma"/>
            <charset val="1"/>
          </rPr>
          <t>Mike Tassano:</t>
        </r>
        <r>
          <rPr>
            <sz val="9"/>
            <color indexed="81"/>
            <rFont val="Tahoma"/>
            <charset val="1"/>
          </rPr>
          <t xml:space="preserve">
changed 1st street to Main Street.  Old Bernal doesn’t go to 1st</t>
        </r>
      </text>
    </comment>
    <comment ref="K79" authorId="0" guid="{15F0B081-F2C7-46D3-A3A8-9DC1C1D50C46}" shapeId="0">
      <text>
        <r>
          <rPr>
            <b/>
            <sz val="9"/>
            <color indexed="81"/>
            <rFont val="Tahoma"/>
            <family val="2"/>
          </rPr>
          <t>Mike Tassano:</t>
        </r>
        <r>
          <rPr>
            <sz val="9"/>
            <color indexed="81"/>
            <rFont val="Tahoma"/>
            <family val="2"/>
          </rPr>
          <t xml:space="preserve">
why both? You should concentrate crossings to single location.</t>
        </r>
      </text>
    </comment>
    <comment ref="G81" authorId="0" guid="{B351424B-FD72-48B9-94F8-BDFC319E59AD}" shapeId="0">
      <text>
        <r>
          <rPr>
            <b/>
            <sz val="9"/>
            <color indexed="81"/>
            <rFont val="Tahoma"/>
            <family val="2"/>
          </rPr>
          <t>Mike Tassano:</t>
        </r>
        <r>
          <rPr>
            <sz val="9"/>
            <color indexed="81"/>
            <rFont val="Tahoma"/>
            <family val="2"/>
          </rPr>
          <t xml:space="preserve">
changed to Main Street.  Old Bernal doesn't go to First St.
</t>
        </r>
      </text>
    </comment>
    <comment ref="K83" authorId="0" guid="{26105139-D888-4D00-A0E0-2D5D5B0FE65C}" shapeId="0">
      <text>
        <r>
          <rPr>
            <b/>
            <sz val="9"/>
            <color indexed="81"/>
            <rFont val="Tahoma"/>
            <charset val="1"/>
          </rPr>
          <t>Mike Tassano:</t>
        </r>
        <r>
          <rPr>
            <sz val="9"/>
            <color indexed="81"/>
            <rFont val="Tahoma"/>
            <charset val="1"/>
          </rPr>
          <t xml:space="preserve">
why?  Is traffic circle better for pedestrians? Better for bikes?  Why all way stop?  Insufficient gaps for crossing?  How about improved ped crossing?</t>
        </r>
      </text>
    </comment>
    <comment ref="P87" authorId="0" guid="{F03748A5-7509-4B4F-9AC6-4641B36D7EA6}" shapeId="0">
      <text>
        <r>
          <rPr>
            <b/>
            <sz val="9"/>
            <color indexed="81"/>
            <rFont val="Tahoma"/>
            <charset val="1"/>
          </rPr>
          <t>Mike Tassano:</t>
        </r>
        <r>
          <rPr>
            <sz val="9"/>
            <color indexed="81"/>
            <rFont val="Tahoma"/>
            <charset val="1"/>
          </rPr>
          <t xml:space="preserve">
off street would be 3?</t>
        </r>
      </text>
    </comment>
    <comment ref="K93" authorId="0" guid="{0D6C774B-4F7D-4C21-946B-C2005268D77B}" shapeId="0">
      <text>
        <r>
          <rPr>
            <b/>
            <sz val="9"/>
            <color indexed="81"/>
            <rFont val="Tahoma"/>
            <charset val="1"/>
          </rPr>
          <t>Mike Tassano:</t>
        </r>
        <r>
          <rPr>
            <sz val="9"/>
            <color indexed="81"/>
            <rFont val="Tahoma"/>
            <charset val="1"/>
          </rPr>
          <t xml:space="preserve">
why is stop sign discussion a part of the master plan? I removed the stop sign language
</t>
        </r>
      </text>
    </comment>
    <comment ref="K95" authorId="1" guid="{ED860741-9FF4-48E5-8D73-CA9C7CCCCAFC}" shapeId="0">
      <text>
        <r>
          <rPr>
            <b/>
            <sz val="9"/>
            <color indexed="81"/>
            <rFont val="Tahoma"/>
            <charset val="1"/>
          </rPr>
          <t>Matthew Nelson:</t>
        </r>
        <r>
          <rPr>
            <sz val="9"/>
            <color indexed="81"/>
            <rFont val="Tahoma"/>
            <charset val="1"/>
          </rPr>
          <t xml:space="preserve">
do not include retiming of signal as a project. I believe bike detection is already in place??</t>
        </r>
        <r>
          <rPr>
            <b/>
            <sz val="9"/>
            <color indexed="81"/>
            <rFont val="Tahoma"/>
            <charset val="1"/>
          </rPr>
          <t>Mike Tassano:</t>
        </r>
        <r>
          <rPr>
            <sz val="9"/>
            <color indexed="81"/>
            <rFont val="Tahoma"/>
            <charset val="1"/>
          </rPr>
          <t xml:space="preserve">
removed timing and detection language
</t>
        </r>
      </text>
    </comment>
    <comment ref="N95" authorId="1" guid="{5A1D7C60-5ABF-4A62-B528-C583B23D1894}" shapeId="0">
      <text>
        <r>
          <rPr>
            <b/>
            <sz val="9"/>
            <color indexed="81"/>
            <rFont val="Tahoma"/>
            <charset val="1"/>
          </rPr>
          <t>Matthew Nelson:</t>
        </r>
        <r>
          <rPr>
            <sz val="9"/>
            <color indexed="81"/>
            <rFont val="Tahoma"/>
            <charset val="1"/>
          </rPr>
          <t xml:space="preserve">
2?</t>
        </r>
      </text>
    </comment>
    <comment ref="O95" authorId="1" guid="{D1915471-5F87-4E5E-BB87-005D43FF740C}" shapeId="0">
      <text>
        <r>
          <rPr>
            <b/>
            <sz val="9"/>
            <color indexed="81"/>
            <rFont val="Tahoma"/>
            <charset val="1"/>
          </rPr>
          <t>Matthew Nelson:</t>
        </r>
        <r>
          <rPr>
            <sz val="9"/>
            <color indexed="81"/>
            <rFont val="Tahoma"/>
            <charset val="1"/>
          </rPr>
          <t xml:space="preserve">
2?
</t>
        </r>
      </text>
    </comment>
    <comment ref="R95" authorId="1" guid="{7A6CBD44-168A-4CD9-8B3D-F51EACDACADD}" shapeId="0">
      <text>
        <r>
          <rPr>
            <b/>
            <sz val="9"/>
            <color indexed="81"/>
            <rFont val="Tahoma"/>
            <charset val="1"/>
          </rPr>
          <t>Matthew Nelson:</t>
        </r>
        <r>
          <rPr>
            <sz val="9"/>
            <color indexed="81"/>
            <rFont val="Tahoma"/>
            <charset val="1"/>
          </rPr>
          <t xml:space="preserve">
0
</t>
        </r>
      </text>
    </comment>
    <comment ref="K96" authorId="1" guid="{AE78A60E-3ACD-4D86-8131-BBCFBCD442C4}" shapeId="0">
      <text>
        <r>
          <rPr>
            <b/>
            <sz val="9"/>
            <color indexed="81"/>
            <rFont val="Tahoma"/>
            <charset val="1"/>
          </rPr>
          <t>Matthew Nelson:</t>
        </r>
        <r>
          <rPr>
            <sz val="9"/>
            <color indexed="81"/>
            <rFont val="Tahoma"/>
            <charset val="1"/>
          </rPr>
          <t xml:space="preserve">
unclear on the location of this project</t>
        </r>
        <r>
          <rPr>
            <b/>
            <sz val="9"/>
            <color indexed="81"/>
            <rFont val="Tahoma"/>
            <family val="2"/>
          </rPr>
          <t>Mike Tassano:</t>
        </r>
        <r>
          <rPr>
            <sz val="9"/>
            <color indexed="81"/>
            <rFont val="Tahoma"/>
            <charset val="1"/>
          </rPr>
          <t xml:space="preserve">
this is only raised crosswalk recommendation - is there a speeding issue you would like to correct?</t>
        </r>
      </text>
    </comment>
    <comment ref="O96" authorId="1" guid="{F7C48D24-FF02-4849-BE0E-88F5583D61DE}" shapeId="0">
      <text>
        <r>
          <rPr>
            <b/>
            <sz val="9"/>
            <color indexed="81"/>
            <rFont val="Tahoma"/>
            <charset val="1"/>
          </rPr>
          <t>Matthew Nelson:</t>
        </r>
        <r>
          <rPr>
            <sz val="9"/>
            <color indexed="81"/>
            <rFont val="Tahoma"/>
            <charset val="1"/>
          </rPr>
          <t xml:space="preserve">
2?</t>
        </r>
      </text>
    </comment>
    <comment ref="R96" authorId="1" guid="{325D8F5C-2C87-4E88-93ED-04F19444A97E}" shapeId="0">
      <text>
        <r>
          <rPr>
            <b/>
            <sz val="9"/>
            <color indexed="81"/>
            <rFont val="Tahoma"/>
            <charset val="1"/>
          </rPr>
          <t>Matthew Nelson:</t>
        </r>
        <r>
          <rPr>
            <sz val="9"/>
            <color indexed="81"/>
            <rFont val="Tahoma"/>
            <charset val="1"/>
          </rPr>
          <t xml:space="preserve">
is this individual project close enough to school for points?
</t>
        </r>
      </text>
    </comment>
    <comment ref="R97" authorId="1" guid="{2767450A-DC2C-4646-A950-0181DBB42171}" shapeId="0">
      <text>
        <r>
          <rPr>
            <b/>
            <sz val="9"/>
            <color indexed="81"/>
            <rFont val="Tahoma"/>
            <charset val="1"/>
          </rPr>
          <t>Matthew Nelson:</t>
        </r>
        <r>
          <rPr>
            <sz val="9"/>
            <color indexed="81"/>
            <rFont val="Tahoma"/>
            <charset val="1"/>
          </rPr>
          <t xml:space="preserve">
same as above
</t>
        </r>
      </text>
    </comment>
    <comment ref="K98" authorId="1" guid="{E876E0D8-159B-42D6-9D84-B00236500FF5}" shapeId="0">
      <text>
        <r>
          <rPr>
            <b/>
            <sz val="9"/>
            <color indexed="81"/>
            <rFont val="Tahoma"/>
            <charset val="1"/>
          </rPr>
          <t>Matthew Nelson:</t>
        </r>
        <r>
          <rPr>
            <sz val="9"/>
            <color indexed="81"/>
            <rFont val="Tahoma"/>
            <charset val="1"/>
          </rPr>
          <t xml:space="preserve">
is traffic circle feasible and/or desired?
</t>
        </r>
        <r>
          <rPr>
            <b/>
            <sz val="9"/>
            <color indexed="81"/>
            <rFont val="Tahoma"/>
            <charset val="1"/>
          </rPr>
          <t>Mike Tassano:</t>
        </r>
        <r>
          <rPr>
            <sz val="9"/>
            <color indexed="81"/>
            <rFont val="Tahoma"/>
            <charset val="1"/>
          </rPr>
          <t xml:space="preserve">
why is traffic cirlce a ped/bike project?
</t>
        </r>
      </text>
    </comment>
    <comment ref="R98" authorId="1" guid="{DA115992-B6E3-422B-AE71-378582BE9EC9}" shapeId="0">
      <text>
        <r>
          <rPr>
            <b/>
            <sz val="9"/>
            <color indexed="81"/>
            <rFont val="Tahoma"/>
            <charset val="1"/>
          </rPr>
          <t>Matthew Nelson:</t>
        </r>
        <r>
          <rPr>
            <sz val="9"/>
            <color indexed="81"/>
            <rFont val="Tahoma"/>
            <charset val="1"/>
          </rPr>
          <t xml:space="preserve">
see above
</t>
        </r>
      </text>
    </comment>
    <comment ref="K99" authorId="1" guid="{A954E05D-970F-4EF7-952F-73C600CF252E}" shapeId="0">
      <text>
        <r>
          <rPr>
            <b/>
            <sz val="9"/>
            <color indexed="81"/>
            <rFont val="Tahoma"/>
            <charset val="1"/>
          </rPr>
          <t>Matthew Nelson:</t>
        </r>
        <r>
          <rPr>
            <sz val="9"/>
            <color indexed="81"/>
            <rFont val="Tahoma"/>
            <charset val="1"/>
          </rPr>
          <t xml:space="preserve">
does City want this?</t>
        </r>
        <r>
          <rPr>
            <b/>
            <sz val="9"/>
            <color indexed="81"/>
            <rFont val="Tahoma"/>
            <family val="2"/>
          </rPr>
          <t>Mike Tassano:</t>
        </r>
        <r>
          <rPr>
            <sz val="9"/>
            <color indexed="81"/>
            <rFont val="Tahoma"/>
            <charset val="1"/>
          </rPr>
          <t xml:space="preserve">
why traffic calming?</t>
        </r>
      </text>
    </comment>
    <comment ref="N100" authorId="1" guid="{57BCB101-3B7A-47C3-B7CA-387297B7D83D}" shapeId="0">
      <text>
        <r>
          <rPr>
            <b/>
            <sz val="9"/>
            <color indexed="81"/>
            <rFont val="Tahoma"/>
            <charset val="1"/>
          </rPr>
          <t>Matthew Nelson:</t>
        </r>
        <r>
          <rPr>
            <sz val="9"/>
            <color indexed="81"/>
            <rFont val="Tahoma"/>
            <charset val="1"/>
          </rPr>
          <t xml:space="preserve">
2?
</t>
        </r>
      </text>
    </comment>
    <comment ref="R100" authorId="1" guid="{12F5EFE5-3091-4A0A-A960-E7706B1DFC44}" shapeId="0">
      <text>
        <r>
          <rPr>
            <b/>
            <sz val="9"/>
            <color indexed="81"/>
            <rFont val="Tahoma"/>
            <charset val="1"/>
          </rPr>
          <t>Matthew Nelson:</t>
        </r>
        <r>
          <rPr>
            <sz val="9"/>
            <color indexed="81"/>
            <rFont val="Tahoma"/>
            <charset val="1"/>
          </rPr>
          <t xml:space="preserve">
close enough?
</t>
        </r>
      </text>
    </comment>
    <comment ref="N101" authorId="1" guid="{05EA5838-4049-4AF3-8619-2D50EEE92ABD}" shapeId="0">
      <text>
        <r>
          <rPr>
            <b/>
            <sz val="9"/>
            <color indexed="81"/>
            <rFont val="Tahoma"/>
            <charset val="1"/>
          </rPr>
          <t>Matthew Nelson:</t>
        </r>
        <r>
          <rPr>
            <sz val="9"/>
            <color indexed="81"/>
            <rFont val="Tahoma"/>
            <charset val="1"/>
          </rPr>
          <t xml:space="preserve">
lower score?</t>
        </r>
      </text>
    </comment>
    <comment ref="N102" authorId="1" guid="{B4B91031-C015-4BBA-A4EF-ACE195D72B91}" shapeId="0">
      <text>
        <r>
          <rPr>
            <b/>
            <sz val="9"/>
            <color indexed="81"/>
            <rFont val="Tahoma"/>
            <charset val="1"/>
          </rPr>
          <t>Matthew Nelson:</t>
        </r>
        <r>
          <rPr>
            <sz val="9"/>
            <color indexed="81"/>
            <rFont val="Tahoma"/>
            <charset val="1"/>
          </rPr>
          <t xml:space="preserve">
2?</t>
        </r>
      </text>
    </comment>
    <comment ref="O102" authorId="1" guid="{1C3AEBA5-43A6-4481-AB91-2906456E53F1}" shapeId="0">
      <text>
        <r>
          <rPr>
            <b/>
            <sz val="9"/>
            <color indexed="81"/>
            <rFont val="Tahoma"/>
            <charset val="1"/>
          </rPr>
          <t>Matthew Nelson:</t>
        </r>
        <r>
          <rPr>
            <sz val="9"/>
            <color indexed="81"/>
            <rFont val="Tahoma"/>
            <charset val="1"/>
          </rPr>
          <t xml:space="preserve">
1?
</t>
        </r>
      </text>
    </comment>
    <comment ref="P102" authorId="1" guid="{CBAECBF5-115B-4E74-B6E3-5A882214A444}" shapeId="0">
      <text>
        <r>
          <rPr>
            <b/>
            <sz val="9"/>
            <color indexed="81"/>
            <rFont val="Tahoma"/>
            <charset val="1"/>
          </rPr>
          <t>Matthew Nelson:</t>
        </r>
        <r>
          <rPr>
            <sz val="9"/>
            <color indexed="81"/>
            <rFont val="Tahoma"/>
            <charset val="1"/>
          </rPr>
          <t xml:space="preserve">
accident?
</t>
        </r>
      </text>
    </comment>
    <comment ref="R102" authorId="1" guid="{BE937650-2850-4884-9B95-03867ED5CEBA}" shapeId="0">
      <text>
        <r>
          <rPr>
            <b/>
            <sz val="9"/>
            <color indexed="81"/>
            <rFont val="Tahoma"/>
            <charset val="1"/>
          </rPr>
          <t>Matthew Nelson:</t>
        </r>
        <r>
          <rPr>
            <sz val="9"/>
            <color indexed="81"/>
            <rFont val="Tahoma"/>
            <charset val="1"/>
          </rPr>
          <t xml:space="preserve">
0 for individual
</t>
        </r>
      </text>
    </comment>
    <comment ref="K103" authorId="0" guid="{841F7B91-CABC-4024-B9CF-5D823B8DC4A8}" shapeId="0">
      <text>
        <r>
          <rPr>
            <b/>
            <sz val="9"/>
            <color indexed="81"/>
            <rFont val="Tahoma"/>
            <family val="2"/>
          </rPr>
          <t>Mike Tassano:</t>
        </r>
        <r>
          <rPr>
            <sz val="9"/>
            <color indexed="81"/>
            <rFont val="Tahoma"/>
            <family val="2"/>
          </rPr>
          <t xml:space="preserve">
I thought this intersection was already shown in a different project</t>
        </r>
      </text>
    </comment>
    <comment ref="N103" authorId="1" guid="{F691675C-EE25-4005-88DC-B48DE6FE5C07}" shapeId="0">
      <text>
        <r>
          <rPr>
            <b/>
            <sz val="9"/>
            <color indexed="81"/>
            <rFont val="Tahoma"/>
            <charset val="1"/>
          </rPr>
          <t>Matthew Nelson:</t>
        </r>
        <r>
          <rPr>
            <sz val="9"/>
            <color indexed="81"/>
            <rFont val="Tahoma"/>
            <charset val="1"/>
          </rPr>
          <t xml:space="preserve">
2?
</t>
        </r>
      </text>
    </comment>
    <comment ref="Q103" authorId="1" guid="{1E5354AD-C940-47FC-A829-B41A31833579}" shapeId="0">
      <text>
        <r>
          <rPr>
            <b/>
            <sz val="9"/>
            <color indexed="81"/>
            <rFont val="Tahoma"/>
            <charset val="1"/>
          </rPr>
          <t>Matthew Nelson:</t>
        </r>
        <r>
          <rPr>
            <sz val="9"/>
            <color indexed="81"/>
            <rFont val="Tahoma"/>
            <charset val="1"/>
          </rPr>
          <t xml:space="preserve">
2?
</t>
        </r>
      </text>
    </comment>
    <comment ref="K104" authorId="1" guid="{9FF8EBBB-AF0E-4BCB-B21C-A546CCEF9816}" shapeId="0">
      <text>
        <r>
          <rPr>
            <b/>
            <sz val="9"/>
            <color indexed="81"/>
            <rFont val="Tahoma"/>
            <charset val="1"/>
          </rPr>
          <t>Matthew Nelson:</t>
        </r>
        <r>
          <rPr>
            <sz val="9"/>
            <color indexed="81"/>
            <rFont val="Tahoma"/>
            <charset val="1"/>
          </rPr>
          <t xml:space="preserve">
no signal timing adjustment </t>
        </r>
      </text>
    </comment>
    <comment ref="O105" authorId="1" guid="{1DF18F3A-4A7B-42FE-AA15-230EF4489A3E}" shapeId="0">
      <text>
        <r>
          <rPr>
            <b/>
            <sz val="9"/>
            <color indexed="81"/>
            <rFont val="Tahoma"/>
            <charset val="1"/>
          </rPr>
          <t>Matthew Nelson:</t>
        </r>
        <r>
          <rPr>
            <sz val="9"/>
            <color indexed="81"/>
            <rFont val="Tahoma"/>
            <charset val="1"/>
          </rPr>
          <t xml:space="preserve">
2?
</t>
        </r>
      </text>
    </comment>
    <comment ref="K106" authorId="1" guid="{783C3E92-5A5C-4EE9-95F9-E59840B3C6AD}" shapeId="0">
      <text>
        <r>
          <rPr>
            <b/>
            <sz val="9"/>
            <color indexed="81"/>
            <rFont val="Tahoma"/>
            <charset val="1"/>
          </rPr>
          <t>Matthew Nelson:</t>
        </r>
        <r>
          <rPr>
            <sz val="9"/>
            <color indexed="81"/>
            <rFont val="Tahoma"/>
            <charset val="1"/>
          </rPr>
          <t xml:space="preserve">
stripe high visibility crosswalk is mentioned 4 projects above…is this the same?
</t>
        </r>
      </text>
    </comment>
    <comment ref="K107" authorId="1" guid="{BC412CAB-2FE0-46A2-8711-4283C49ED8CF}" shapeId="0">
      <text>
        <r>
          <rPr>
            <b/>
            <sz val="9"/>
            <color indexed="81"/>
            <rFont val="Tahoma"/>
            <charset val="1"/>
          </rPr>
          <t>Matthew Nelson:</t>
        </r>
        <r>
          <rPr>
            <sz val="9"/>
            <color indexed="81"/>
            <rFont val="Tahoma"/>
            <charset val="1"/>
          </rPr>
          <t xml:space="preserve">
wanted?
</t>
        </r>
        <r>
          <rPr>
            <b/>
            <sz val="9"/>
            <color indexed="81"/>
            <rFont val="Tahoma"/>
            <family val="2"/>
          </rPr>
          <t>Mike Tassano:</t>
        </r>
        <r>
          <rPr>
            <sz val="9"/>
            <color indexed="81"/>
            <rFont val="Tahoma"/>
            <charset val="1"/>
          </rPr>
          <t xml:space="preserve">
Why is a stop sign recommended? remove
</t>
        </r>
      </text>
    </comment>
    <comment ref="N107" authorId="1" guid="{21332507-A90D-47A9-8BED-2EB194041DD3}" shapeId="0">
      <text>
        <r>
          <rPr>
            <b/>
            <sz val="9"/>
            <color indexed="81"/>
            <rFont val="Tahoma"/>
            <charset val="1"/>
          </rPr>
          <t>Matthew Nelson:</t>
        </r>
        <r>
          <rPr>
            <sz val="9"/>
            <color indexed="81"/>
            <rFont val="Tahoma"/>
            <charset val="1"/>
          </rPr>
          <t xml:space="preserve">
1?
</t>
        </r>
      </text>
    </comment>
    <comment ref="O107" authorId="1" guid="{93C60171-32ED-48F9-89E3-D6421E50B4C1}" shapeId="0">
      <text>
        <r>
          <rPr>
            <b/>
            <sz val="9"/>
            <color indexed="81"/>
            <rFont val="Tahoma"/>
            <charset val="1"/>
          </rPr>
          <t>Matthew Nelson:</t>
        </r>
        <r>
          <rPr>
            <sz val="9"/>
            <color indexed="81"/>
            <rFont val="Tahoma"/>
            <charset val="1"/>
          </rPr>
          <t xml:space="preserve">
lower?
</t>
        </r>
      </text>
    </comment>
    <comment ref="R107" authorId="1" guid="{0A0E22EC-68CB-4A58-8358-34A9028B1D91}" shapeId="0">
      <text>
        <r>
          <rPr>
            <b/>
            <sz val="9"/>
            <color indexed="81"/>
            <rFont val="Tahoma"/>
            <charset val="1"/>
          </rPr>
          <t>Matthew Nelson:</t>
        </r>
        <r>
          <rPr>
            <sz val="9"/>
            <color indexed="81"/>
            <rFont val="Tahoma"/>
            <charset val="1"/>
          </rPr>
          <t xml:space="preserve">
0
</t>
        </r>
      </text>
    </comment>
    <comment ref="N108" authorId="1" guid="{ED996959-A14A-4E2C-86AD-2F62EBD081B0}" shapeId="0">
      <text>
        <r>
          <rPr>
            <b/>
            <sz val="9"/>
            <color indexed="81"/>
            <rFont val="Tahoma"/>
            <charset val="1"/>
          </rPr>
          <t>Matthew Nelson:</t>
        </r>
        <r>
          <rPr>
            <sz val="9"/>
            <color indexed="81"/>
            <rFont val="Tahoma"/>
            <charset val="1"/>
          </rPr>
          <t xml:space="preserve">
lower</t>
        </r>
      </text>
    </comment>
    <comment ref="O108" authorId="1" guid="{5E40FF4E-516B-48DA-A97E-C078526CFD7E}" shapeId="0">
      <text>
        <r>
          <rPr>
            <b/>
            <sz val="9"/>
            <color indexed="81"/>
            <rFont val="Tahoma"/>
            <charset val="1"/>
          </rPr>
          <t>Matthew Nelson:</t>
        </r>
        <r>
          <rPr>
            <sz val="9"/>
            <color indexed="81"/>
            <rFont val="Tahoma"/>
            <charset val="1"/>
          </rPr>
          <t xml:space="preserve">
lower</t>
        </r>
      </text>
    </comment>
    <comment ref="R108" authorId="1" guid="{CB9DAE45-B4CC-4991-950E-89F3952744F0}" shapeId="0">
      <text>
        <r>
          <rPr>
            <b/>
            <sz val="9"/>
            <color indexed="81"/>
            <rFont val="Tahoma"/>
            <charset val="1"/>
          </rPr>
          <t>Matthew Nelson:</t>
        </r>
        <r>
          <rPr>
            <sz val="9"/>
            <color indexed="81"/>
            <rFont val="Tahoma"/>
            <charset val="1"/>
          </rPr>
          <t xml:space="preserve">
0
</t>
        </r>
      </text>
    </comment>
    <comment ref="K109" authorId="1" guid="{A03CC236-E9FE-40F1-AD29-F3D4C2BF399E}" shapeId="0">
      <text>
        <r>
          <rPr>
            <b/>
            <sz val="9"/>
            <color indexed="81"/>
            <rFont val="Tahoma"/>
            <charset val="1"/>
          </rPr>
          <t>Matthew Nelson:</t>
        </r>
        <r>
          <rPr>
            <sz val="9"/>
            <color indexed="81"/>
            <rFont val="Tahoma"/>
            <charset val="1"/>
          </rPr>
          <t xml:space="preserve">
same scoring as above
</t>
        </r>
      </text>
    </comment>
    <comment ref="O110" authorId="0" guid="{E5BEA7F9-4936-46B0-BEBB-56B4FE2444FE}" shapeId="0">
      <text>
        <r>
          <rPr>
            <b/>
            <sz val="9"/>
            <color indexed="81"/>
            <rFont val="Tahoma"/>
            <charset val="1"/>
          </rPr>
          <t>Mike Tassano:</t>
        </r>
        <r>
          <rPr>
            <sz val="9"/>
            <color indexed="81"/>
            <rFont val="Tahoma"/>
            <charset val="1"/>
          </rPr>
          <t xml:space="preserve">
2 for buffered bike lane</t>
        </r>
      </text>
    </comment>
    <comment ref="O111" authorId="0" guid="{F928BB53-A64E-48D1-9F1E-5B1A236CF23C}" shapeId="0">
      <text>
        <r>
          <rPr>
            <b/>
            <sz val="9"/>
            <color indexed="81"/>
            <rFont val="Tahoma"/>
            <charset val="1"/>
          </rPr>
          <t>Mike Tassano:</t>
        </r>
        <r>
          <rPr>
            <sz val="9"/>
            <color indexed="81"/>
            <rFont val="Tahoma"/>
            <charset val="1"/>
          </rPr>
          <t xml:space="preserve">
2 for buffered bike
</t>
        </r>
      </text>
    </comment>
    <comment ref="K112" authorId="0" guid="{6CB01A7D-3EAC-478F-A910-BBB31CFA5387}" shapeId="0">
      <text>
        <r>
          <rPr>
            <b/>
            <sz val="9"/>
            <color indexed="81"/>
            <rFont val="Tahoma"/>
            <charset val="1"/>
          </rPr>
          <t>Mike Tassano:</t>
        </r>
        <r>
          <rPr>
            <sz val="9"/>
            <color indexed="81"/>
            <rFont val="Tahoma"/>
            <charset val="1"/>
          </rPr>
          <t xml:space="preserve">
slip lane
</t>
        </r>
      </text>
    </comment>
    <comment ref="O112" authorId="0" guid="{FF16FA7E-3DBD-4284-AB30-D0D102218D6C}" shapeId="0">
      <text>
        <r>
          <rPr>
            <b/>
            <sz val="9"/>
            <color indexed="81"/>
            <rFont val="Tahoma"/>
            <charset val="1"/>
          </rPr>
          <t>Mike Tassano:</t>
        </r>
        <r>
          <rPr>
            <sz val="9"/>
            <color indexed="81"/>
            <rFont val="Tahoma"/>
            <charset val="1"/>
          </rPr>
          <t xml:space="preserve">
why 3?
</t>
        </r>
      </text>
    </comment>
    <comment ref="N113" authorId="0" guid="{60DA61BB-CCD1-4DFD-80E7-2B904D09734C}" shapeId="0">
      <text>
        <r>
          <rPr>
            <b/>
            <sz val="9"/>
            <color indexed="81"/>
            <rFont val="Tahoma"/>
            <charset val="1"/>
          </rPr>
          <t>Mike Tassano:</t>
        </r>
        <r>
          <rPr>
            <sz val="9"/>
            <color indexed="81"/>
            <rFont val="Tahoma"/>
            <charset val="1"/>
          </rPr>
          <t xml:space="preserve">
1 mile long low stress nike buvd. = 3 points
</t>
        </r>
      </text>
    </comment>
    <comment ref="O113" authorId="0" guid="{5FDD4166-CF2A-4198-A0F7-30B0BE337098}" shapeId="0">
      <text>
        <r>
          <rPr>
            <b/>
            <sz val="9"/>
            <color indexed="81"/>
            <rFont val="Tahoma"/>
            <charset val="1"/>
          </rPr>
          <t>Mike Tassano:</t>
        </r>
        <r>
          <rPr>
            <sz val="9"/>
            <color indexed="81"/>
            <rFont val="Tahoma"/>
            <charset val="1"/>
          </rPr>
          <t xml:space="preserve">
2 point for low stress</t>
        </r>
      </text>
    </comment>
    <comment ref="K117" authorId="0" guid="{1E8753D0-2784-4006-B7F8-E739D976DF0C}" shapeId="0">
      <text>
        <r>
          <rPr>
            <b/>
            <sz val="9"/>
            <color indexed="81"/>
            <rFont val="Tahoma"/>
            <family val="2"/>
          </rPr>
          <t>Mike Tassano:</t>
        </r>
        <r>
          <rPr>
            <sz val="9"/>
            <color indexed="81"/>
            <rFont val="Tahoma"/>
            <family val="2"/>
          </rPr>
          <t xml:space="preserve">
is this for the west side?
</t>
        </r>
      </text>
    </comment>
    <comment ref="R117" authorId="1" guid="{EA6BB9F9-E282-4268-BA3A-F0FC5325B82A}" shapeId="0">
      <text>
        <r>
          <rPr>
            <b/>
            <sz val="9"/>
            <color indexed="81"/>
            <rFont val="Tahoma"/>
            <charset val="1"/>
          </rPr>
          <t>Matthew Nelson:</t>
        </r>
        <r>
          <rPr>
            <sz val="9"/>
            <color indexed="81"/>
            <rFont val="Tahoma"/>
            <charset val="1"/>
          </rPr>
          <t xml:space="preserve">
0
</t>
        </r>
      </text>
    </comment>
    <comment ref="O118" authorId="1" guid="{8290CDB0-A5E4-4C4A-91A9-C1FD98483766}" shapeId="0">
      <text>
        <r>
          <rPr>
            <b/>
            <sz val="9"/>
            <color indexed="81"/>
            <rFont val="Tahoma"/>
            <charset val="1"/>
          </rPr>
          <t>Matthew Nelson:</t>
        </r>
        <r>
          <rPr>
            <sz val="9"/>
            <color indexed="81"/>
            <rFont val="Tahoma"/>
            <charset val="1"/>
          </rPr>
          <t xml:space="preserve">
3 in other projects??
</t>
        </r>
      </text>
    </comment>
    <comment ref="P119" authorId="1" guid="{286A423B-12F6-4B60-A452-D0261F17A831}" shapeId="0">
      <text>
        <r>
          <rPr>
            <b/>
            <sz val="9"/>
            <color indexed="81"/>
            <rFont val="Tahoma"/>
            <charset val="1"/>
          </rPr>
          <t>Matthew Nelson:</t>
        </r>
        <r>
          <rPr>
            <sz val="9"/>
            <color indexed="81"/>
            <rFont val="Tahoma"/>
            <charset val="1"/>
          </rPr>
          <t xml:space="preserve">
is this correct?
</t>
        </r>
      </text>
    </comment>
    <comment ref="K120" authorId="1" guid="{667E2A35-4420-4E82-8163-6CAB7DD0922C}" shapeId="0">
      <text>
        <r>
          <rPr>
            <b/>
            <sz val="9"/>
            <color indexed="81"/>
            <rFont val="Tahoma"/>
            <charset val="1"/>
          </rPr>
          <t>Matthew Nelson:</t>
        </r>
        <r>
          <rPr>
            <sz val="9"/>
            <color indexed="81"/>
            <rFont val="Tahoma"/>
            <charset val="1"/>
          </rPr>
          <t xml:space="preserve">
is this wanted?</t>
        </r>
        <r>
          <rPr>
            <b/>
            <sz val="9"/>
            <color indexed="81"/>
            <rFont val="Tahoma"/>
            <family val="2"/>
          </rPr>
          <t xml:space="preserve">Mike Tassano:
Are there other improvements possible?
</t>
        </r>
      </text>
    </comment>
    <comment ref="P120" authorId="1" guid="{7B73F697-54A9-4E11-A854-65EF402842C6}" shapeId="0">
      <text>
        <r>
          <rPr>
            <b/>
            <sz val="9"/>
            <color indexed="81"/>
            <rFont val="Tahoma"/>
            <charset val="1"/>
          </rPr>
          <t>Matthew Nelson:</t>
        </r>
        <r>
          <rPr>
            <sz val="9"/>
            <color indexed="81"/>
            <rFont val="Tahoma"/>
            <charset val="1"/>
          </rPr>
          <t xml:space="preserve">
correct?
</t>
        </r>
      </text>
    </comment>
    <comment ref="K121" authorId="1" guid="{020D5075-08D4-4499-9591-D5735FAD93A4}" shapeId="0">
      <text>
        <r>
          <rPr>
            <b/>
            <sz val="9"/>
            <color indexed="81"/>
            <rFont val="Tahoma"/>
            <charset val="1"/>
          </rPr>
          <t>Matthew Nelson:</t>
        </r>
        <r>
          <rPr>
            <sz val="9"/>
            <color indexed="81"/>
            <rFont val="Tahoma"/>
            <charset val="1"/>
          </rPr>
          <t xml:space="preserve">
is this the same as the project two above this one?</t>
        </r>
      </text>
    </comment>
    <comment ref="O123" authorId="1" guid="{3CACD0C6-6C21-494B-B956-69FC5D48746A}" shapeId="0">
      <text>
        <r>
          <rPr>
            <b/>
            <sz val="9"/>
            <color indexed="81"/>
            <rFont val="Tahoma"/>
            <charset val="1"/>
          </rPr>
          <t>Matthew Nelson:</t>
        </r>
        <r>
          <rPr>
            <sz val="9"/>
            <color indexed="81"/>
            <rFont val="Tahoma"/>
            <charset val="1"/>
          </rPr>
          <t xml:space="preserve">
3?</t>
        </r>
      </text>
    </comment>
    <comment ref="R123" authorId="1" guid="{E7A06B93-FB70-45B5-9D69-09B3B8EC7475}" shapeId="0">
      <text>
        <r>
          <rPr>
            <b/>
            <sz val="9"/>
            <color indexed="81"/>
            <rFont val="Tahoma"/>
            <charset val="1"/>
          </rPr>
          <t>Matthew Nelson:</t>
        </r>
        <r>
          <rPr>
            <sz val="9"/>
            <color indexed="81"/>
            <rFont val="Tahoma"/>
            <charset val="1"/>
          </rPr>
          <t xml:space="preserve">
3 due to location near donlon school??
</t>
        </r>
      </text>
    </comment>
    <comment ref="K124" authorId="0" guid="{942CC99B-5DB6-4E78-B258-2842EF2E0C0D}" shapeId="0">
      <text>
        <r>
          <rPr>
            <b/>
            <sz val="9"/>
            <color indexed="81"/>
            <rFont val="Tahoma"/>
            <family val="2"/>
          </rPr>
          <t>Mike Tassano:</t>
        </r>
        <r>
          <rPr>
            <sz val="9"/>
            <color indexed="81"/>
            <rFont val="Tahoma"/>
            <family val="2"/>
          </rPr>
          <t xml:space="preserve">
is this necessary?  RRFB at this location?
</t>
        </r>
      </text>
    </comment>
    <comment ref="R124" authorId="1" guid="{9ACDF08D-3412-4DF5-BFCF-C74F32046A5A}" shapeId="0">
      <text>
        <r>
          <rPr>
            <b/>
            <sz val="9"/>
            <color indexed="81"/>
            <rFont val="Tahoma"/>
            <charset val="1"/>
          </rPr>
          <t>Matthew Nelson:</t>
        </r>
        <r>
          <rPr>
            <sz val="9"/>
            <color indexed="81"/>
            <rFont val="Tahoma"/>
            <charset val="1"/>
          </rPr>
          <t xml:space="preserve">
2?
</t>
        </r>
      </text>
    </comment>
    <comment ref="O125" authorId="1" guid="{734933AA-6180-4E1C-9860-A23A636FA722}" shapeId="0">
      <text>
        <r>
          <rPr>
            <b/>
            <sz val="9"/>
            <color indexed="81"/>
            <rFont val="Tahoma"/>
            <charset val="1"/>
          </rPr>
          <t>Matthew Nelson:</t>
        </r>
        <r>
          <rPr>
            <sz val="9"/>
            <color indexed="81"/>
            <rFont val="Tahoma"/>
            <charset val="1"/>
          </rPr>
          <t xml:space="preserve">
could be lower
</t>
        </r>
      </text>
    </comment>
    <comment ref="R125" authorId="1" guid="{3FC70399-6BD4-417A-BAF6-C0118E48C9DC}" shapeId="0">
      <text>
        <r>
          <rPr>
            <b/>
            <sz val="9"/>
            <color indexed="81"/>
            <rFont val="Tahoma"/>
            <charset val="1"/>
          </rPr>
          <t>Matthew Nelson:</t>
        </r>
        <r>
          <rPr>
            <sz val="9"/>
            <color indexed="81"/>
            <rFont val="Tahoma"/>
            <charset val="1"/>
          </rPr>
          <t xml:space="preserve">
higher?? Near foothill/lydiksen
</t>
        </r>
      </text>
    </comment>
    <comment ref="E126" authorId="1" guid="{35A51F41-DDD3-4ADB-A5C5-1BF175FD9D8D}" shapeId="0">
      <text>
        <r>
          <rPr>
            <b/>
            <sz val="9"/>
            <color indexed="81"/>
            <rFont val="Tahoma"/>
            <charset val="1"/>
          </rPr>
          <t>Matthew Nelson:</t>
        </r>
        <r>
          <rPr>
            <sz val="9"/>
            <color indexed="81"/>
            <rFont val="Tahoma"/>
            <charset val="1"/>
          </rPr>
          <t xml:space="preserve">
needs to be updated throughout file.
</t>
        </r>
      </text>
    </comment>
    <comment ref="N126" authorId="1" guid="{D3E4EC3D-8E5B-44C9-A04F-E6924D2CBD35}" shapeId="0">
      <text>
        <r>
          <rPr>
            <b/>
            <sz val="9"/>
            <color indexed="81"/>
            <rFont val="Tahoma"/>
            <charset val="1"/>
          </rPr>
          <t>Matthew Nelson:</t>
        </r>
        <r>
          <rPr>
            <sz val="9"/>
            <color indexed="81"/>
            <rFont val="Tahoma"/>
            <charset val="1"/>
          </rPr>
          <t xml:space="preserve">
lower?
</t>
        </r>
      </text>
    </comment>
    <comment ref="R126" authorId="1" guid="{2DA3E729-2D1E-4A40-8A21-A208A241DE0F}" shapeId="0">
      <text>
        <r>
          <rPr>
            <b/>
            <sz val="9"/>
            <color indexed="81"/>
            <rFont val="Tahoma"/>
            <charset val="1"/>
          </rPr>
          <t>Matthew Nelson:</t>
        </r>
        <r>
          <rPr>
            <sz val="9"/>
            <color indexed="81"/>
            <rFont val="Tahoma"/>
            <charset val="1"/>
          </rPr>
          <t xml:space="preserve">
same as above
</t>
        </r>
      </text>
    </comment>
    <comment ref="O128" authorId="1" guid="{1E3D357C-BBDB-4C92-A2B0-B48980F0E88A}" shapeId="0">
      <text>
        <r>
          <rPr>
            <b/>
            <sz val="9"/>
            <color indexed="81"/>
            <rFont val="Tahoma"/>
            <charset val="1"/>
          </rPr>
          <t>Matthew Nelson:</t>
        </r>
        <r>
          <rPr>
            <sz val="9"/>
            <color indexed="81"/>
            <rFont val="Tahoma"/>
            <charset val="1"/>
          </rPr>
          <t xml:space="preserve">
2?
</t>
        </r>
      </text>
    </comment>
    <comment ref="O129" authorId="1" guid="{CA8D768C-2D96-49C9-8F2E-12119C43475F}" shapeId="0">
      <text>
        <r>
          <rPr>
            <b/>
            <sz val="9"/>
            <color indexed="81"/>
            <rFont val="Tahoma"/>
            <charset val="1"/>
          </rPr>
          <t>Matthew Nelson:</t>
        </r>
        <r>
          <rPr>
            <sz val="9"/>
            <color indexed="81"/>
            <rFont val="Tahoma"/>
            <charset val="1"/>
          </rPr>
          <t xml:space="preserve">
2?
</t>
        </r>
      </text>
    </comment>
    <comment ref="E130" authorId="1" guid="{1007E26F-3302-4025-AA39-D2FBCB43C872}" shapeId="0">
      <text>
        <r>
          <rPr>
            <b/>
            <sz val="9"/>
            <color indexed="81"/>
            <rFont val="Tahoma"/>
            <charset val="1"/>
          </rPr>
          <t>Matthew Nelson:</t>
        </r>
        <r>
          <rPr>
            <sz val="9"/>
            <color indexed="81"/>
            <rFont val="Tahoma"/>
            <charset val="1"/>
          </rPr>
          <t xml:space="preserve">
where is this project
</t>
        </r>
      </text>
    </comment>
    <comment ref="K131" authorId="0" guid="{62B5BD43-F3AC-4F9A-9A90-78BB679198E3}" shapeId="0">
      <text>
        <r>
          <rPr>
            <b/>
            <sz val="9"/>
            <color indexed="81"/>
            <rFont val="Tahoma"/>
            <family val="2"/>
          </rPr>
          <t>Mike Tassano:</t>
        </r>
        <r>
          <rPr>
            <sz val="9"/>
            <color indexed="81"/>
            <rFont val="Tahoma"/>
            <family val="2"/>
          </rPr>
          <t xml:space="preserve">
instead of "consider grade separated crossing" make it a project
</t>
        </r>
      </text>
    </comment>
    <comment ref="O131" authorId="1" guid="{3C17BFEC-C28D-44E0-A632-DBC440B62D15}" shapeId="0">
      <text>
        <r>
          <rPr>
            <b/>
            <sz val="9"/>
            <color indexed="81"/>
            <rFont val="Tahoma"/>
            <charset val="1"/>
          </rPr>
          <t>Matthew Nelson:</t>
        </r>
        <r>
          <rPr>
            <sz val="9"/>
            <color indexed="81"/>
            <rFont val="Tahoma"/>
            <charset val="1"/>
          </rPr>
          <t xml:space="preserve">
higher?
</t>
        </r>
      </text>
    </comment>
    <comment ref="Q132" authorId="1" guid="{873414AD-2F07-4E52-AD2A-5A04EE01B4BB}" shapeId="0">
      <text>
        <r>
          <rPr>
            <b/>
            <sz val="9"/>
            <color indexed="81"/>
            <rFont val="Tahoma"/>
            <charset val="1"/>
          </rPr>
          <t>Matthew Nelson:</t>
        </r>
        <r>
          <rPr>
            <sz val="9"/>
            <color indexed="81"/>
            <rFont val="Tahoma"/>
            <charset val="1"/>
          </rPr>
          <t xml:space="preserve">
2
</t>
        </r>
      </text>
    </comment>
    <comment ref="M133" authorId="1" guid="{FF3B49C4-D928-43C2-9A00-4C0D704A4116}" shapeId="0">
      <text>
        <r>
          <rPr>
            <b/>
            <sz val="9"/>
            <color indexed="81"/>
            <rFont val="Tahoma"/>
            <charset val="1"/>
          </rPr>
          <t>Matthew Nelson:</t>
        </r>
        <r>
          <rPr>
            <sz val="9"/>
            <color indexed="81"/>
            <rFont val="Tahoma"/>
            <charset val="1"/>
          </rPr>
          <t xml:space="preserve">
is this wanted?
</t>
        </r>
      </text>
    </comment>
    <comment ref="O134" authorId="1" guid="{1E0261FF-FB5E-4EFE-9DB5-C0E06E761ADB}" shapeId="0">
      <text>
        <r>
          <rPr>
            <b/>
            <sz val="9"/>
            <color indexed="81"/>
            <rFont val="Tahoma"/>
            <charset val="1"/>
          </rPr>
          <t>Matthew Nelson:</t>
        </r>
        <r>
          <rPr>
            <sz val="9"/>
            <color indexed="81"/>
            <rFont val="Tahoma"/>
            <charset val="1"/>
          </rPr>
          <t xml:space="preserve">
2
</t>
        </r>
      </text>
    </comment>
    <comment ref="Q134" authorId="1" guid="{BC904E97-CE14-41B5-AA5B-BDCEFAFA92A9}" shapeId="0">
      <text>
        <r>
          <rPr>
            <b/>
            <sz val="9"/>
            <color indexed="81"/>
            <rFont val="Tahoma"/>
            <charset val="1"/>
          </rPr>
          <t>Matthew Nelson:</t>
        </r>
        <r>
          <rPr>
            <sz val="9"/>
            <color indexed="81"/>
            <rFont val="Tahoma"/>
            <charset val="1"/>
          </rPr>
          <t xml:space="preserve">
2
</t>
        </r>
      </text>
    </comment>
    <comment ref="N135" authorId="1" guid="{9A3FFBBC-311A-4597-A778-A5CA8FFDE3DD}" shapeId="0">
      <text>
        <r>
          <rPr>
            <b/>
            <sz val="9"/>
            <color indexed="81"/>
            <rFont val="Tahoma"/>
            <charset val="1"/>
          </rPr>
          <t>Matthew Nelson:</t>
        </r>
        <r>
          <rPr>
            <sz val="9"/>
            <color indexed="81"/>
            <rFont val="Tahoma"/>
            <charset val="1"/>
          </rPr>
          <t xml:space="preserve">
3
</t>
        </r>
      </text>
    </comment>
    <comment ref="O135" authorId="1" guid="{74160762-D9A1-49E0-913F-BBC25EC987CC}" shapeId="0">
      <text>
        <r>
          <rPr>
            <b/>
            <sz val="9"/>
            <color indexed="81"/>
            <rFont val="Tahoma"/>
            <charset val="1"/>
          </rPr>
          <t>Matthew Nelson:</t>
        </r>
        <r>
          <rPr>
            <sz val="9"/>
            <color indexed="81"/>
            <rFont val="Tahoma"/>
            <charset val="1"/>
          </rPr>
          <t xml:space="preserve">
3?
</t>
        </r>
      </text>
    </comment>
    <comment ref="Q135" authorId="1" guid="{C627174D-A6E5-43DE-A5B5-3AF1C201161D}" shapeId="0">
      <text>
        <r>
          <rPr>
            <b/>
            <sz val="9"/>
            <color indexed="81"/>
            <rFont val="Tahoma"/>
            <charset val="1"/>
          </rPr>
          <t>Matthew Nelson:</t>
        </r>
        <r>
          <rPr>
            <sz val="9"/>
            <color indexed="81"/>
            <rFont val="Tahoma"/>
            <charset val="1"/>
          </rPr>
          <t xml:space="preserve">
2?
</t>
        </r>
      </text>
    </comment>
    <comment ref="O136" authorId="1" guid="{CC8363A4-8C52-452B-8BB2-F8307F9E0A45}" shapeId="0">
      <text>
        <r>
          <rPr>
            <b/>
            <sz val="9"/>
            <color indexed="81"/>
            <rFont val="Tahoma"/>
            <charset val="1"/>
          </rPr>
          <t>Matthew Nelson:</t>
        </r>
        <r>
          <rPr>
            <sz val="9"/>
            <color indexed="81"/>
            <rFont val="Tahoma"/>
            <charset val="1"/>
          </rPr>
          <t xml:space="preserve">
3?
</t>
        </r>
      </text>
    </comment>
    <comment ref="Q136" authorId="1" guid="{2D617838-4439-4C06-9F4C-5E73871B38BF}" shapeId="0">
      <text>
        <r>
          <rPr>
            <b/>
            <sz val="9"/>
            <color indexed="81"/>
            <rFont val="Tahoma"/>
            <charset val="1"/>
          </rPr>
          <t>Matthew Nelson:</t>
        </r>
        <r>
          <rPr>
            <sz val="9"/>
            <color indexed="81"/>
            <rFont val="Tahoma"/>
            <charset val="1"/>
          </rPr>
          <t xml:space="preserve">
2
</t>
        </r>
      </text>
    </comment>
    <comment ref="R136" authorId="1" guid="{D12B4547-FF63-4352-8465-504E9D6425B0}" shapeId="0">
      <text>
        <r>
          <rPr>
            <b/>
            <sz val="9"/>
            <color indexed="81"/>
            <rFont val="Tahoma"/>
            <charset val="1"/>
          </rPr>
          <t>Matthew Nelson:</t>
        </r>
        <r>
          <rPr>
            <sz val="9"/>
            <color indexed="81"/>
            <rFont val="Tahoma"/>
            <charset val="1"/>
          </rPr>
          <t xml:space="preserve">
1?
</t>
        </r>
      </text>
    </comment>
    <comment ref="N137" authorId="1" guid="{3CC3E274-27AC-4D8A-BFD1-79F371FA2DD0}" shapeId="0">
      <text>
        <r>
          <rPr>
            <b/>
            <sz val="9"/>
            <color indexed="81"/>
            <rFont val="Tahoma"/>
            <charset val="1"/>
          </rPr>
          <t>Matthew Nelson:</t>
        </r>
        <r>
          <rPr>
            <sz val="9"/>
            <color indexed="81"/>
            <rFont val="Tahoma"/>
            <charset val="1"/>
          </rPr>
          <t xml:space="preserve">
3?
</t>
        </r>
      </text>
    </comment>
    <comment ref="P137" authorId="1" guid="{0482FF48-4C15-4784-B784-8BC4D562131B}" shapeId="0">
      <text>
        <r>
          <rPr>
            <b/>
            <sz val="9"/>
            <color indexed="81"/>
            <rFont val="Tahoma"/>
            <charset val="1"/>
          </rPr>
          <t>Matthew Nelson:</t>
        </r>
        <r>
          <rPr>
            <sz val="9"/>
            <color indexed="81"/>
            <rFont val="Tahoma"/>
            <charset val="1"/>
          </rPr>
          <t xml:space="preserve">
lower?
</t>
        </r>
      </text>
    </comment>
    <comment ref="Q137" authorId="1" guid="{29B10DE4-D2A8-4F01-82E2-0CFD32A5C7F7}" shapeId="0">
      <text>
        <r>
          <rPr>
            <b/>
            <sz val="9"/>
            <color indexed="81"/>
            <rFont val="Tahoma"/>
            <charset val="1"/>
          </rPr>
          <t>Matthew Nelson:</t>
        </r>
        <r>
          <rPr>
            <sz val="9"/>
            <color indexed="81"/>
            <rFont val="Tahoma"/>
            <charset val="1"/>
          </rPr>
          <t xml:space="preserve">
higher?
</t>
        </r>
      </text>
    </comment>
    <comment ref="N138" authorId="1" guid="{3BE81C46-8893-4083-8A3D-F336C0FD5604}" shapeId="0">
      <text>
        <r>
          <rPr>
            <b/>
            <sz val="9"/>
            <color indexed="81"/>
            <rFont val="Tahoma"/>
            <charset val="1"/>
          </rPr>
          <t>Matthew Nelson:</t>
        </r>
        <r>
          <rPr>
            <sz val="9"/>
            <color indexed="81"/>
            <rFont val="Tahoma"/>
            <charset val="1"/>
          </rPr>
          <t xml:space="preserve">
same as above
</t>
        </r>
      </text>
    </comment>
    <comment ref="O138" authorId="1" guid="{315DB3D8-07EB-49CF-B0DB-A001F8D0CD21}" shapeId="0">
      <text>
        <r>
          <rPr>
            <b/>
            <sz val="9"/>
            <color indexed="81"/>
            <rFont val="Tahoma"/>
            <charset val="1"/>
          </rPr>
          <t>Matthew Nelson:</t>
        </r>
        <r>
          <rPr>
            <sz val="9"/>
            <color indexed="81"/>
            <rFont val="Tahoma"/>
            <charset val="1"/>
          </rPr>
          <t xml:space="preserve">
higher?
</t>
        </r>
      </text>
    </comment>
    <comment ref="P138" authorId="1" guid="{59649395-9C6D-4399-8973-657656A0E6DD}" shapeId="0">
      <text>
        <r>
          <rPr>
            <b/>
            <sz val="9"/>
            <color indexed="81"/>
            <rFont val="Tahoma"/>
            <charset val="1"/>
          </rPr>
          <t>Matthew Nelson:</t>
        </r>
        <r>
          <rPr>
            <sz val="9"/>
            <color indexed="81"/>
            <rFont val="Tahoma"/>
            <charset val="1"/>
          </rPr>
          <t xml:space="preserve">
lower
</t>
        </r>
      </text>
    </comment>
    <comment ref="Q138" authorId="1" guid="{78840623-6BE9-4266-AA90-2728BFBD7F16}" shapeId="0">
      <text>
        <r>
          <rPr>
            <b/>
            <sz val="9"/>
            <color indexed="81"/>
            <rFont val="Tahoma"/>
            <charset val="1"/>
          </rPr>
          <t>Matthew Nelson:</t>
        </r>
        <r>
          <rPr>
            <sz val="9"/>
            <color indexed="81"/>
            <rFont val="Tahoma"/>
            <charset val="1"/>
          </rPr>
          <t xml:space="preserve">
higher
</t>
        </r>
      </text>
    </comment>
    <comment ref="N139" authorId="1" guid="{F2CB66DC-CA6A-4FB2-831C-B413E3D25208}" shapeId="0">
      <text>
        <r>
          <rPr>
            <b/>
            <sz val="9"/>
            <color indexed="81"/>
            <rFont val="Tahoma"/>
            <charset val="1"/>
          </rPr>
          <t>Matthew Nelson:</t>
        </r>
        <r>
          <rPr>
            <sz val="9"/>
            <color indexed="81"/>
            <rFont val="Tahoma"/>
            <charset val="1"/>
          </rPr>
          <t xml:space="preserve">
3?
</t>
        </r>
      </text>
    </comment>
    <comment ref="O139" authorId="1" guid="{D2944774-65B2-46FB-B91E-CABA8F551DCA}" shapeId="0">
      <text>
        <r>
          <rPr>
            <b/>
            <sz val="9"/>
            <color indexed="81"/>
            <rFont val="Tahoma"/>
            <charset val="1"/>
          </rPr>
          <t>Matthew Nelson:</t>
        </r>
        <r>
          <rPr>
            <sz val="9"/>
            <color indexed="81"/>
            <rFont val="Tahoma"/>
            <charset val="1"/>
          </rPr>
          <t xml:space="preserve">
3?
</t>
        </r>
      </text>
    </comment>
    <comment ref="Q139" authorId="1" guid="{DDB0BAE3-0A2D-4190-A952-1C72507AA112}" shapeId="0">
      <text>
        <r>
          <rPr>
            <b/>
            <sz val="9"/>
            <color indexed="81"/>
            <rFont val="Tahoma"/>
            <charset val="1"/>
          </rPr>
          <t>Matthew Nelson:</t>
        </r>
        <r>
          <rPr>
            <sz val="9"/>
            <color indexed="81"/>
            <rFont val="Tahoma"/>
            <charset val="1"/>
          </rPr>
          <t xml:space="preserve">
2?
</t>
        </r>
      </text>
    </comment>
    <comment ref="R139" authorId="1" guid="{43B6FDB4-1095-4A98-AB1A-C569494EF23D}" shapeId="0">
      <text>
        <r>
          <rPr>
            <b/>
            <sz val="9"/>
            <color indexed="81"/>
            <rFont val="Tahoma"/>
            <charset val="1"/>
          </rPr>
          <t>Matthew Nelson:</t>
        </r>
        <r>
          <rPr>
            <sz val="9"/>
            <color indexed="81"/>
            <rFont val="Tahoma"/>
            <charset val="1"/>
          </rPr>
          <t xml:space="preserve">
1?
</t>
        </r>
      </text>
    </comment>
    <comment ref="G142" authorId="1" guid="{732606AD-A3A4-4A64-A019-535F16250ACB}" shapeId="0">
      <text>
        <r>
          <rPr>
            <b/>
            <sz val="9"/>
            <color indexed="81"/>
            <rFont val="Tahoma"/>
            <charset val="1"/>
          </rPr>
          <t>Matthew Nelson:</t>
        </r>
        <r>
          <rPr>
            <sz val="9"/>
            <color indexed="81"/>
            <rFont val="Tahoma"/>
            <charset val="1"/>
          </rPr>
          <t xml:space="preserve">
where is this?
</t>
        </r>
      </text>
    </comment>
    <comment ref="Q143" authorId="1" guid="{EFE2FE20-672A-4ED1-8BD5-8B6BEE592B41}" shapeId="0">
      <text>
        <r>
          <rPr>
            <b/>
            <sz val="9"/>
            <color indexed="81"/>
            <rFont val="Tahoma"/>
            <charset val="1"/>
          </rPr>
          <t>Matthew Nelson:</t>
        </r>
        <r>
          <rPr>
            <sz val="9"/>
            <color indexed="81"/>
            <rFont val="Tahoma"/>
            <charset val="1"/>
          </rPr>
          <t xml:space="preserve">
2?
</t>
        </r>
      </text>
    </comment>
    <comment ref="O144" authorId="1" guid="{CCACD664-C048-4872-B43B-3F87A2FEBD7F}" shapeId="0">
      <text>
        <r>
          <rPr>
            <b/>
            <sz val="9"/>
            <color indexed="81"/>
            <rFont val="Tahoma"/>
            <charset val="1"/>
          </rPr>
          <t>Matthew Nelson:</t>
        </r>
        <r>
          <rPr>
            <sz val="9"/>
            <color indexed="81"/>
            <rFont val="Tahoma"/>
            <charset val="1"/>
          </rPr>
          <t xml:space="preserve">
3?
</t>
        </r>
      </text>
    </comment>
    <comment ref="Q144" authorId="1" guid="{D1793868-E609-4040-8429-1B31B0110394}" shapeId="0">
      <text>
        <r>
          <rPr>
            <b/>
            <sz val="9"/>
            <color indexed="81"/>
            <rFont val="Tahoma"/>
            <charset val="1"/>
          </rPr>
          <t>Matthew Nelson:</t>
        </r>
        <r>
          <rPr>
            <sz val="9"/>
            <color indexed="81"/>
            <rFont val="Tahoma"/>
            <charset val="1"/>
          </rPr>
          <t xml:space="preserve">
2?
</t>
        </r>
      </text>
    </comment>
    <comment ref="O145" authorId="1" guid="{B00A6DEC-2EB3-4014-B796-48F4370DB883}" shapeId="0">
      <text>
        <r>
          <rPr>
            <b/>
            <sz val="9"/>
            <color indexed="81"/>
            <rFont val="Tahoma"/>
            <charset val="1"/>
          </rPr>
          <t>Matthew Nelson:</t>
        </r>
        <r>
          <rPr>
            <sz val="9"/>
            <color indexed="81"/>
            <rFont val="Tahoma"/>
            <charset val="1"/>
          </rPr>
          <t xml:space="preserve">
3?
</t>
        </r>
      </text>
    </comment>
    <comment ref="Q145" authorId="1" guid="{CFCD44B0-9EA8-4EC2-A1C1-7E89CBAD0C31}" shapeId="0">
      <text>
        <r>
          <rPr>
            <b/>
            <sz val="9"/>
            <color indexed="81"/>
            <rFont val="Tahoma"/>
            <charset val="1"/>
          </rPr>
          <t>Matthew Nelson:</t>
        </r>
        <r>
          <rPr>
            <sz val="9"/>
            <color indexed="81"/>
            <rFont val="Tahoma"/>
            <charset val="1"/>
          </rPr>
          <t xml:space="preserve">
2?
</t>
        </r>
      </text>
    </comment>
    <comment ref="O147" authorId="1" guid="{0A90281F-1673-4166-89B3-0E1D4E6C1AFD}" shapeId="0">
      <text>
        <r>
          <rPr>
            <b/>
            <sz val="9"/>
            <color indexed="81"/>
            <rFont val="Tahoma"/>
            <charset val="1"/>
          </rPr>
          <t>Matthew Nelson:</t>
        </r>
        <r>
          <rPr>
            <sz val="9"/>
            <color indexed="81"/>
            <rFont val="Tahoma"/>
            <charset val="1"/>
          </rPr>
          <t xml:space="preserve">
3?
</t>
        </r>
      </text>
    </comment>
  </commentList>
</comments>
</file>

<file path=xl/sharedStrings.xml><?xml version="1.0" encoding="utf-8"?>
<sst xmlns="http://schemas.openxmlformats.org/spreadsheetml/2006/main" count="1734" uniqueCount="564">
  <si>
    <t>ID</t>
  </si>
  <si>
    <t>Length</t>
  </si>
  <si>
    <t>Cross Street 1</t>
  </si>
  <si>
    <t>Cross Street 2</t>
  </si>
  <si>
    <t>Dublin Canyon Road</t>
  </si>
  <si>
    <t>Foothill Road</t>
  </si>
  <si>
    <t>Canyon Meadow Circle</t>
  </si>
  <si>
    <t>Willow Road</t>
  </si>
  <si>
    <t>Second Street</t>
  </si>
  <si>
    <t>Bicycle Boulevard</t>
  </si>
  <si>
    <t>Norton Way</t>
  </si>
  <si>
    <t>Northway Road</t>
  </si>
  <si>
    <t>Greenwood Road</t>
  </si>
  <si>
    <t>Alameda Drive</t>
  </si>
  <si>
    <t>Arroyo de la Laguna</t>
  </si>
  <si>
    <t>I-680 Interchange</t>
  </si>
  <si>
    <t xml:space="preserve">Arroyo de la Laguna </t>
  </si>
  <si>
    <t>--</t>
  </si>
  <si>
    <t>Val Vista Community Park Trail &amp; Arroyo de la Laguna</t>
  </si>
  <si>
    <t>Arroyo del Valle</t>
  </si>
  <si>
    <t>W. Las Positas</t>
  </si>
  <si>
    <t>near south end of Laguna Creek Ln</t>
  </si>
  <si>
    <t>Pleasanton Canal</t>
  </si>
  <si>
    <t>Change bridge railings to meet Caltrans standards, 55" height.  (Coordinate with Zone 7)</t>
  </si>
  <si>
    <t>Chabot Canal</t>
  </si>
  <si>
    <t>Iron Horse Trail</t>
  </si>
  <si>
    <t>Tassajara Canal</t>
  </si>
  <si>
    <t>Arroyo Mocho trail</t>
  </si>
  <si>
    <t xml:space="preserve">In coordination with any future major redevelopment of the Nob Hill shopping center site at the SW corner of W. Las Positas and Hopyard, provide a multi use trail connecting from Fairlands Elementary School to the Arroyo Mocho trail.  Consider new bike/pedestrian bridge for this connection.  </t>
  </si>
  <si>
    <t>Omega Cir</t>
  </si>
  <si>
    <t>Improve bike/pedestrian signage to/from Arroyo Mocho Trail, Pleasanton Canal Trail, Woodthrush Park Neighborhood</t>
  </si>
  <si>
    <t>Shadow Cliffs Regional Park</t>
  </si>
  <si>
    <t>Iron Horse Trail Extension</t>
  </si>
  <si>
    <t>Santa Rita Road/Main Street</t>
  </si>
  <si>
    <t>N/S</t>
  </si>
  <si>
    <t>Direction</t>
  </si>
  <si>
    <t>E/W</t>
  </si>
  <si>
    <t>I-580</t>
  </si>
  <si>
    <t>Centennial Trail</t>
  </si>
  <si>
    <t>Eastwood Way</t>
  </si>
  <si>
    <t>1st Street</t>
  </si>
  <si>
    <t>Complete Streets Study</t>
  </si>
  <si>
    <t>Feasibility Study</t>
  </si>
  <si>
    <t>Minton Ct</t>
  </si>
  <si>
    <t>Widens to 30+ in both directions  with addition of turn pocket in NB and wide shoulder in SB</t>
  </si>
  <si>
    <t xml:space="preserve">Arroyo del Valle Trail </t>
  </si>
  <si>
    <t>Arroyo del Valle Trail</t>
  </si>
  <si>
    <t>3b</t>
  </si>
  <si>
    <t>End of Minton Ct</t>
  </si>
  <si>
    <t>W Lagoon Road</t>
  </si>
  <si>
    <t>Marilyn Kane Trail Head</t>
  </si>
  <si>
    <t>Main Street</t>
  </si>
  <si>
    <t>Division Street</t>
  </si>
  <si>
    <t>St. Mary Street</t>
  </si>
  <si>
    <t>Bernal Avenue</t>
  </si>
  <si>
    <t>Old Bernal Avenue</t>
  </si>
  <si>
    <t>Project Title</t>
  </si>
  <si>
    <t>West Dublin/Pleasanton  BART to Downtown</t>
  </si>
  <si>
    <t>East Dublin/Pleasanton BART to Downtown</t>
  </si>
  <si>
    <t>40' for two lanes and 1 side of parking.  Narrows to 30' wide with no parking</t>
  </si>
  <si>
    <t>Stonedale Dr</t>
  </si>
  <si>
    <t>1 &amp; 2</t>
  </si>
  <si>
    <t>Ross Gate Way/Laramie Gate Cir</t>
  </si>
  <si>
    <t>Arroyo Mocho Trail Connection</t>
  </si>
  <si>
    <t>Sports Park Drive</t>
  </si>
  <si>
    <t>25' wide for two way travel with a landscaped median on the entire north side</t>
  </si>
  <si>
    <t>Santa Rita Road</t>
  </si>
  <si>
    <t>Short segment of existing bicycle path on north side of street</t>
  </si>
  <si>
    <t>Martin Avenue</t>
  </si>
  <si>
    <t>At Amaral Park</t>
  </si>
  <si>
    <t>Guzman Parkway</t>
  </si>
  <si>
    <t>Amaral Park/Dennis Drive</t>
  </si>
  <si>
    <t>Arroyo Mocho Trail /Stoneridge Drive</t>
  </si>
  <si>
    <t>Existing path through park</t>
  </si>
  <si>
    <t>2 and 1</t>
  </si>
  <si>
    <t>Walnut Grove Park Path</t>
  </si>
  <si>
    <t>Walnut Grove Park Path/Harvest Park Middle School Path</t>
  </si>
  <si>
    <t>Amador Valley Community Park Path</t>
  </si>
  <si>
    <t>Hopyard Road</t>
  </si>
  <si>
    <t>Vision Network</t>
  </si>
  <si>
    <t>Kolln Street</t>
  </si>
  <si>
    <t>Ithaca Way</t>
  </si>
  <si>
    <t>Intersection Improvements</t>
  </si>
  <si>
    <t>I-580 Ramps</t>
  </si>
  <si>
    <t>First Street</t>
  </si>
  <si>
    <t>Pleasanton Marriot Driveway</t>
  </si>
  <si>
    <t>Pedestrian Improvements; based on feedback from BPTC</t>
  </si>
  <si>
    <t>Remove slip lanes</t>
  </si>
  <si>
    <t>Arroyo Mocho Trail Continuation</t>
  </si>
  <si>
    <t>El Charro Road</t>
  </si>
  <si>
    <t>Paving</t>
  </si>
  <si>
    <t>Black Avenue</t>
  </si>
  <si>
    <t>Amador Valley Community Park</t>
  </si>
  <si>
    <t>Northern sidewalk is narrow - 4ft</t>
  </si>
  <si>
    <t>Location</t>
  </si>
  <si>
    <t>Treatment</t>
  </si>
  <si>
    <t>Pedestrian Area</t>
  </si>
  <si>
    <t>Focus Area</t>
  </si>
  <si>
    <t>_end</t>
  </si>
  <si>
    <t>begin</t>
  </si>
  <si>
    <t>timestamp</t>
  </si>
  <si>
    <t xml:space="preserve"> Santa Rita Rd and Iron Horse Trail</t>
  </si>
  <si>
    <t>Install Traffic Control</t>
  </si>
  <si>
    <t xml:space="preserve"> </t>
  </si>
  <si>
    <t xml:space="preserve"> Valley Ave and Busch Rd</t>
  </si>
  <si>
    <t>Improve Trail Wayfinding and Widen Curb Ramp</t>
  </si>
  <si>
    <t>Del Valle Pkwy and Havest Cir and Harvest Rd</t>
  </si>
  <si>
    <t>Reduce Curb Radius</t>
  </si>
  <si>
    <t>Greenwood Rd and Alameda Dr</t>
  </si>
  <si>
    <t>Install Curb Extensions</t>
  </si>
  <si>
    <t>Harvest Circle and Arroyo del Valle Trail</t>
  </si>
  <si>
    <t>Mark Crosswalk</t>
  </si>
  <si>
    <t>Harvest Rd and Greenwood Rd</t>
  </si>
  <si>
    <t>Laramie Gate Cir and Iron Horse Trail</t>
  </si>
  <si>
    <t>Mohr Ave and Iron Horse Trail</t>
  </si>
  <si>
    <t>Mark High Visibility Crosswalk</t>
  </si>
  <si>
    <t>Santa Rita Rd and Francisco St</t>
  </si>
  <si>
    <t>Enhance Crosswalk</t>
  </si>
  <si>
    <t>Stanley Blvd and Valley Ave</t>
  </si>
  <si>
    <t>Remove Slip Lane</t>
  </si>
  <si>
    <t>Suffolk Way and W Las Positas Blvd</t>
  </si>
  <si>
    <t>Sutter Gate Ave and Arroyo Mocho Trail</t>
  </si>
  <si>
    <t>W Las Positas Blvd and Fairlands Dr</t>
  </si>
  <si>
    <t>W Las Positas Blvd and Montpelier Ct</t>
  </si>
  <si>
    <t>W Las Positas Blvd and Owens Dr</t>
  </si>
  <si>
    <t>W Las Positas Blvd and Rockingham Dr</t>
  </si>
  <si>
    <t>W Las Positas Blvd and Suffolk Way</t>
  </si>
  <si>
    <t>First St and E Angela St</t>
  </si>
  <si>
    <t xml:space="preserve"> Downtown</t>
  </si>
  <si>
    <t>Primary Central/Downtown Pleasanton Connections</t>
  </si>
  <si>
    <t>Foothill Rd and Highland Oaks Dr</t>
  </si>
  <si>
    <t xml:space="preserve"> Foothill Road</t>
  </si>
  <si>
    <t>Primary North-South Connections</t>
  </si>
  <si>
    <t xml:space="preserve"> Cedarwood Ln and Black Ave</t>
  </si>
  <si>
    <t>Black Ave and Loganberry Way</t>
  </si>
  <si>
    <t>Bernal Ave and Main Street</t>
  </si>
  <si>
    <t>Downtown</t>
  </si>
  <si>
    <t>Old Bernal Ave and Peters Ave</t>
  </si>
  <si>
    <t>Peters Ave and Division St</t>
  </si>
  <si>
    <t>Mark High-Visibility Crosswalk</t>
  </si>
  <si>
    <t>Peters Ave and W Angela St</t>
  </si>
  <si>
    <t>Mark High-Visibility Crosswalks</t>
  </si>
  <si>
    <t>Pleasanton Ave and W Angela St</t>
  </si>
  <si>
    <t>Rose Ave and Peters Ave</t>
  </si>
  <si>
    <t>St Marys St and Peters Ave</t>
  </si>
  <si>
    <t>Sunol Blvd and Bernal Ave</t>
  </si>
  <si>
    <t>Owens Dr Between Owens Ct and Willow Road</t>
  </si>
  <si>
    <t>Mark Crosswalk with Signal or PHB</t>
  </si>
  <si>
    <t>Dublin Pleasanton BART</t>
  </si>
  <si>
    <t>Owens Dr and Dublin/Pleasanton BART Station Entrance</t>
  </si>
  <si>
    <t>Dublin/Pleasanton BART</t>
  </si>
  <si>
    <t>Owens Dr and Iron Horse Trail</t>
  </si>
  <si>
    <t>Foothill Rd and Oak Creek Dr (Midblock - South of Intersection)</t>
  </si>
  <si>
    <t>Del Valle Parkway and Division St</t>
  </si>
  <si>
    <t>Division St and Del Valle Parkway</t>
  </si>
  <si>
    <t>Hopyard Rd and Golden Road</t>
  </si>
  <si>
    <t>Bernal Ave and Kottinger Community Park</t>
  </si>
  <si>
    <t>Kottinger Drive</t>
  </si>
  <si>
    <t>Bernal Ave and Kottinger Dr</t>
  </si>
  <si>
    <t>Kottinger Dr and Adams Way</t>
  </si>
  <si>
    <t>Mark High Visibilty Crosswalks</t>
  </si>
  <si>
    <t>Dennis Dr and Carrisa Ct</t>
  </si>
  <si>
    <t>Mohr Elementary</t>
  </si>
  <si>
    <t>North Pleasanton East-West Connections</t>
  </si>
  <si>
    <t>Parkside Dr/Sports Park Dr from Cheryl Circle to Omega Circle</t>
  </si>
  <si>
    <t>Install Pedestrian Access Points</t>
  </si>
  <si>
    <t xml:space="preserve"> Stoneridge Mall Road and Stoneridge Dr</t>
  </si>
  <si>
    <t>West Dublin/Pleasanton BART</t>
  </si>
  <si>
    <t>Foothill Blvd from Dublin Canyon Rd to Stoneridge Dr</t>
  </si>
  <si>
    <t>Repair asphalt sidewalk</t>
  </si>
  <si>
    <t>Connect Stonedale Dr To Stoneridge Dr</t>
  </si>
  <si>
    <t>Gibraltar Dr and Willow Rd</t>
  </si>
  <si>
    <t>Inglewood Dr and Willow Rd</t>
  </si>
  <si>
    <t>Owens Dr and Hacienda Dr</t>
  </si>
  <si>
    <t>Remove Slip Lanes</t>
  </si>
  <si>
    <t>Owens Dr and Willow Rd</t>
  </si>
  <si>
    <t>Reduce Curb Radius and Remove Acceleration Lane</t>
  </si>
  <si>
    <t>W Las Positas Blvd and Willow Road</t>
  </si>
  <si>
    <t>Bernal Ave &amp; Kottinger Community Park</t>
  </si>
  <si>
    <t>Widen sidewalk to create path connection</t>
  </si>
  <si>
    <t>Connect Owens Dr to Ithaca Way</t>
  </si>
  <si>
    <t>Stoneridge Mall Rd andBART Driveway</t>
  </si>
  <si>
    <t>Arroyo Mocho Trail to Downtown Bicycle Boulevards</t>
  </si>
  <si>
    <t>East Side Bicycle Boulevards</t>
  </si>
  <si>
    <t>Sunol Boulevard</t>
  </si>
  <si>
    <t>Centennial Trail to Iron Horse Trail via BART</t>
  </si>
  <si>
    <t>Pedestrian</t>
  </si>
  <si>
    <t>Bicycle Boulevard to Muirwood (40' for both directions w/ parking)</t>
  </si>
  <si>
    <t xml:space="preserve">Bicycle Boulevard </t>
  </si>
  <si>
    <t xml:space="preserve">Bicycle Boulevard, wayfinding and signage. </t>
  </si>
  <si>
    <t xml:space="preserve">No room for addition of Bicycle lanes without Road Diet, DG to widen sidewalk at intersections </t>
  </si>
  <si>
    <t>Bicycle</t>
  </si>
  <si>
    <t>Existing 5' Bicycle Lanes with 5 11' lanes.  Road Diet needed to add buffer</t>
  </si>
  <si>
    <t>40' for three travel lanes and Bicycle lane.  Narrow travel lanes to add buffer</t>
  </si>
  <si>
    <t>6 foot Bicycle lane with between 5 and 14 feet left for buffer
Pinch point SB between S Valley Trails and Hopyard Village Driveway</t>
  </si>
  <si>
    <t>Bicycle route</t>
  </si>
  <si>
    <t>27' wide for two lanes. room for Bicycle lanes but not for buffer unless a travel lane is removed. Remove acceleration and deceleration lanes</t>
  </si>
  <si>
    <t>2 lanes. approximately 20' in each direction w/ Bicycle lane.  Bicycle lanes not continued through roundabouts</t>
  </si>
  <si>
    <t>Bicycle Boulevard treatment with wayfinding to Arroyo Mocho Trail connection path</t>
  </si>
  <si>
    <t>33'- 37' for 2 lanes and Bicycle lane</t>
  </si>
  <si>
    <t>room for buffered Bicycle lanes with lane narrowing. Approximately 45' wide for 3 lanes and Bicycle lane</t>
  </si>
  <si>
    <t>room for buffered Bicycle lanes with lane narrowing. Approximately 30' wide for 2 lanes and Bicycle lane</t>
  </si>
  <si>
    <t>50'-55'  total for 2 lanes, 1 center turn lane and Bicycle lanes; narrows to remove center turn lane w/ 33' for 2 travel  lanes and 2 Bicycle lanes</t>
  </si>
  <si>
    <t>WB narrows to 22' for 2 lanes. Room for 5'  Bicycle lanes in EB directions with 10' lanes</t>
  </si>
  <si>
    <t>35' for two lanes and Bicycle lane. Room for buffered Bicycle lanes.  Room to be continued through intersection with narrowing of the lanes</t>
  </si>
  <si>
    <t>Project Type</t>
  </si>
  <si>
    <t>Bicycle, Pedestrian, Safe Routes to Transit</t>
  </si>
  <si>
    <t>Bicycle, Pedestrian, Safe Routes to Transit, Safe Routes to School</t>
  </si>
  <si>
    <t>S</t>
  </si>
  <si>
    <t>Install cut-thru between Stoneridge Drive and Stonedale Drive for bicyclists and pedestrians.  Stripe marked crosswalk to provide access to south side of Stonedale Road.</t>
  </si>
  <si>
    <t>-</t>
  </si>
  <si>
    <t>Repair asphalt sidewalk/path</t>
  </si>
  <si>
    <t>Stoneridge Drive</t>
  </si>
  <si>
    <t>Stonedale Drive</t>
  </si>
  <si>
    <t>Connection over Arroyo de Laguna</t>
  </si>
  <si>
    <t>Install east crosswalk at signal</t>
  </si>
  <si>
    <t xml:space="preserve">Intersection with Stoneridge Mall Drive </t>
  </si>
  <si>
    <t>Designate east sidewalk as Class I path, widen path as feasible with concrete sidewalk or decomposed granite, particularly at intersections.</t>
  </si>
  <si>
    <t>Bicycle, Safe Routes to Transit</t>
  </si>
  <si>
    <t>Val Vista Park/Muirwood Park I-680 Overcrossing</t>
  </si>
  <si>
    <t>Intersection with BART Driveway</t>
  </si>
  <si>
    <t>Stoneridge Mall Road</t>
  </si>
  <si>
    <t>West Dublin Pleasanton BART Driveway</t>
  </si>
  <si>
    <t xml:space="preserve">Improve Trail Wayfinding </t>
  </si>
  <si>
    <t>Install grade-separated I-680 crossing</t>
  </si>
  <si>
    <t>Repair/repave  asphalt sidewalk/path</t>
  </si>
  <si>
    <t>Path connecting Muirwood Drive and Foothill Knolls Drive Path</t>
  </si>
  <si>
    <t>Bicycle, Pedestrian,  Safe Routes to School</t>
  </si>
  <si>
    <t>Extend existing bicycle lanes to intersection with Bernal Avenue.  Mark sharrows through Marilyn Murphy Kane Trail Head parking lot.</t>
  </si>
  <si>
    <t>Intersection with Del Valle Parkway/Division Street</t>
  </si>
  <si>
    <t>Improve existing shared-use path on west side of street.  Remove bollards,  install with wide curb ramps, wayfinding and improved crossings. Spot improve pavement quality.</t>
  </si>
  <si>
    <t>Convert existing bicycle lanes to separated bikeways</t>
  </si>
  <si>
    <t>Intersection with Golden Road</t>
  </si>
  <si>
    <t>Intersection with Black Avenue</t>
  </si>
  <si>
    <t>Intersection with Hansen Drive</t>
  </si>
  <si>
    <t>Mark high-visibility crosswalk with median refuge and  RRFBs.  Provide cut-thru to Hopyard Road frontage on the east side.</t>
  </si>
  <si>
    <t>Hansen Drive</t>
  </si>
  <si>
    <t>Intersection with Via Peralta</t>
  </si>
  <si>
    <t>Intersection with Via de la Cruz</t>
  </si>
  <si>
    <t>Intersection with Hopyard Road</t>
  </si>
  <si>
    <t>Pedestrian, Bicycle, Safe Routes to Transit</t>
  </si>
  <si>
    <t>Intersection with Valley Avenue</t>
  </si>
  <si>
    <t>Intersection with Gibraltar Drive</t>
  </si>
  <si>
    <t>Intersection with Inglewood Drive</t>
  </si>
  <si>
    <t>Reduce curb radii and install improvements to support bicyclists turning onto/off-of Willow</t>
  </si>
  <si>
    <t>Intersection with Highland Oaks Drive</t>
  </si>
  <si>
    <t>Enhance existing crosswalk with ladder striping and PHB</t>
  </si>
  <si>
    <t>Intersection with Oak Creek Drive</t>
  </si>
  <si>
    <t>Pedestrian, Safe Routes to School</t>
  </si>
  <si>
    <t>Prepare bikeway feasibility study focused on providing continuous, protected bikeways</t>
  </si>
  <si>
    <t>Separated Bikeway; streetscape and crosswalk improvements</t>
  </si>
  <si>
    <t xml:space="preserve">Santa Rita Road </t>
  </si>
  <si>
    <t>Install new trail crossing with ladder striping and PHB or signal</t>
  </si>
  <si>
    <t>Prepare trail feasibility study to improve the connection between the two Iron Horse Trail segments and the Arroyo Mocho Trail, considering grade-separated crossing(s).</t>
  </si>
  <si>
    <t>Provide continuous connections between the two segments of Iron Horse Trail and the Arroyo Mocho Trail</t>
  </si>
  <si>
    <t>Intersection with the Iron Horse Trail (south segment)</t>
  </si>
  <si>
    <t>Intersection with Francisco Street</t>
  </si>
  <si>
    <t>Pedestrian, Bicycle, Safe Routes to School</t>
  </si>
  <si>
    <t xml:space="preserve">Intersections with the Iron Horse Trail and Arroyo Mocho Trail </t>
  </si>
  <si>
    <t>Separated bikeway to 500' north of Koll Center; buffered bicycle lanes SB; stripe sharrows northbound  (NB GAP IN LOW STRESS NETWORK)</t>
  </si>
  <si>
    <t>Bicycle, Pedestrian</t>
  </si>
  <si>
    <t xml:space="preserve">Northway Road </t>
  </si>
  <si>
    <t>Harvest Park Middle School Path/Greenwood Road</t>
  </si>
  <si>
    <t>Intersection with Greenwood Road</t>
  </si>
  <si>
    <t>Intersection at Francisco Street/Santa Rita Road</t>
  </si>
  <si>
    <t>Arroyo Mocho Trail Access Improvements from Parkside Drive</t>
  </si>
  <si>
    <t>Omega Circle</t>
  </si>
  <si>
    <t>Work with community and EBRPD to provide access at Marilyn Court, Anastacia Court, and/or Glenda Court</t>
  </si>
  <si>
    <t>3b/4</t>
  </si>
  <si>
    <t>Pedestrian, Bicycle, Safe Routes to School, Safe Routes to Transit</t>
  </si>
  <si>
    <t>Busch Road/Iron Horse Trail Terminus</t>
  </si>
  <si>
    <t>Valley Avenue</t>
  </si>
  <si>
    <t>Intersection with Stanley Boulevard</t>
  </si>
  <si>
    <t>Stanley Avenue</t>
  </si>
  <si>
    <t>Intersection with Busch Road</t>
  </si>
  <si>
    <t>Install wayfinding, stripe crossbike/trail crossing, and install wide curb ramps for path extension</t>
  </si>
  <si>
    <t>Intersection with Main Street</t>
  </si>
  <si>
    <r>
      <t>Intersection with Kottinger Community Park</t>
    </r>
    <r>
      <rPr>
        <b/>
        <sz val="11"/>
        <rFont val="Calibri"/>
        <family val="2"/>
        <scheme val="minor"/>
      </rPr>
      <t xml:space="preserve"> </t>
    </r>
    <r>
      <rPr>
        <sz val="11"/>
        <rFont val="Calibri"/>
        <family val="2"/>
        <scheme val="minor"/>
      </rPr>
      <t>Path</t>
    </r>
  </si>
  <si>
    <t>Intersection with Kottinger Drive</t>
  </si>
  <si>
    <t>Enhance crosswalk with RRFBs; Widen sidewalk on east side to improve path connection</t>
  </si>
  <si>
    <t>Install traffic signal</t>
  </si>
  <si>
    <t>Intersection with Del Valle Parkway</t>
  </si>
  <si>
    <t>Intersection with Alameda Drive</t>
  </si>
  <si>
    <t>Reduce crossing distances of school crosswalks at Alameda Drive through curb extensions and reduced curb radii</t>
  </si>
  <si>
    <t>Intersection with Mohr Avenue</t>
  </si>
  <si>
    <t>Intersection with Canary Drive</t>
  </si>
  <si>
    <t>Bicycle, Pedestrian, Safe Routes to School</t>
  </si>
  <si>
    <t>Intersection with Arroyo del Valle Trail</t>
  </si>
  <si>
    <t xml:space="preserve">Harvest Circle </t>
  </si>
  <si>
    <t xml:space="preserve"> Reduce crossing distances at Del Valle Parkway intersection with bulb-outs and median refuge</t>
  </si>
  <si>
    <t>Intersection with Harvest Road</t>
  </si>
  <si>
    <t>Bicycle boulevard treatment</t>
  </si>
  <si>
    <t>Intersection with Iron Horse Trail</t>
  </si>
  <si>
    <t>Bicycle boulevard treatment.  Add wayfinding to Downtown (southbound) and access to BART, Arroyo Mocho Trail, and Iron Horse Trail (northbound).</t>
  </si>
  <si>
    <t>Division Street/Arroyo Del Valle Parkway Intersection</t>
  </si>
  <si>
    <t>Intersection with Pleasanton Avenue</t>
  </si>
  <si>
    <t>Peters Avenue</t>
  </si>
  <si>
    <t>Narrow intersection with curb extension/pocket park, mark high-visibility crosswalks</t>
  </si>
  <si>
    <t>Bernal Court</t>
  </si>
  <si>
    <t>Intersection with Bernal Avenue/1st Street</t>
  </si>
  <si>
    <t>Separated bikeways</t>
  </si>
  <si>
    <t>Intersection with Willow Road</t>
  </si>
  <si>
    <t>Intersection with Hacienda Drive</t>
  </si>
  <si>
    <t>Owens Drive</t>
  </si>
  <si>
    <t>Between Owens Ct and Willow Road</t>
  </si>
  <si>
    <t>Mark fourth crosswalk at existing signal</t>
  </si>
  <si>
    <t>1 or 4</t>
  </si>
  <si>
    <t>Close bicycle lane gaps</t>
  </si>
  <si>
    <t xml:space="preserve">Intersection with Suffolk Way </t>
  </si>
  <si>
    <t>Intersection with Montpelier Ct</t>
  </si>
  <si>
    <t>Intersection with Suffolk Way</t>
  </si>
  <si>
    <t>W Las Positas Boulevard</t>
  </si>
  <si>
    <t>Intersection with Cedarwood Lane</t>
  </si>
  <si>
    <t>Intersection with Loganberry Way</t>
  </si>
  <si>
    <t>Intersection with Carrisa Ct</t>
  </si>
  <si>
    <t>Mark crosswalk on west side of intersection</t>
  </si>
  <si>
    <t>Install new marked crosswalks with median refuge and curb extensions</t>
  </si>
  <si>
    <t>Consider installing new marked crosswalk on east side of intersection with median refuge</t>
  </si>
  <si>
    <t>Restripe existing crosswalk as high-visibility</t>
  </si>
  <si>
    <t>Downtown Access</t>
  </si>
  <si>
    <t>Prepare bicycle and pedestrian improvements feasibility study</t>
  </si>
  <si>
    <t>Alamo Canal Trail</t>
  </si>
  <si>
    <t>Pleasanton Canal Trail</t>
  </si>
  <si>
    <t>Pleasanton Canal Trail via Pleasanton Sports &amp; Recreation Park</t>
  </si>
  <si>
    <t>Bicycle boulevard treatment with wayfinding to trails, parks, and schools</t>
  </si>
  <si>
    <t>Pedestrian, Bicycle</t>
  </si>
  <si>
    <t>Bicycle, Safe Routes to School</t>
  </si>
  <si>
    <t>I-580 and I-680 Overcrossing Improvements</t>
  </si>
  <si>
    <t>All I-580 and I-680 Overcrossings</t>
  </si>
  <si>
    <t>$$$</t>
  </si>
  <si>
    <t>$$$$</t>
  </si>
  <si>
    <t>$$</t>
  </si>
  <si>
    <t>$</t>
  </si>
  <si>
    <t>Install new high-visibility crosswalk with RRFB or PHB and median refuge</t>
  </si>
  <si>
    <t>Arroyo Mocho Trail</t>
  </si>
  <si>
    <t>Arroyo Mocho Trail - Fairlands connector</t>
  </si>
  <si>
    <t>Restripe existing crosswalk as high visibility crosswalk</t>
  </si>
  <si>
    <t>Continue paving of Arroyo Mocho Trail to El Charro Road</t>
  </si>
  <si>
    <t>Mark new high-visibility crosswalk</t>
  </si>
  <si>
    <t>Consider traffic circle or all-way stop control</t>
  </si>
  <si>
    <t>Restripe existing crosswalk across 1st Street as high-visibility, mark new crosswalk, and enhance both with RRFBs</t>
  </si>
  <si>
    <t>County Parcel Trail Connection</t>
  </si>
  <si>
    <t>Intersection with Fairlands Drive</t>
  </si>
  <si>
    <t>Intersection with Rockingham Drive</t>
  </si>
  <si>
    <t>Existing path on west side of Las Positas and Class II bicycle lanes</t>
  </si>
  <si>
    <t>Narrow bridge with no room for improved Bicycle facilities</t>
  </si>
  <si>
    <t>Castlewood Drive</t>
  </si>
  <si>
    <t>Tawny Drive</t>
  </si>
  <si>
    <t>Touriga Drive</t>
  </si>
  <si>
    <t>Install wayfinding between Martin Avenue Path, Amaral Park, Mohr Elementary School, and Arroyo Mocho Trail</t>
  </si>
  <si>
    <t>Dennis Drive</t>
  </si>
  <si>
    <t>Bicycle boulevard treatment; Install wayfinding to destinations and routes such as Downtown, Alameda Drive/Northway Road bicycle boulevard, BART, Arroyo Mocho, and Iron Horse Trail.</t>
  </si>
  <si>
    <t>Install raised crosswalk across Harvest Circle aligning to daylight the trail and provide access</t>
  </si>
  <si>
    <t>Arroyo de Laguna and Iron Horse Trails Connection Feasibility Study</t>
  </si>
  <si>
    <t>Johnson Drive</t>
  </si>
  <si>
    <t xml:space="preserve">Install new bicycle ramp to sidewalk at the western Club Sport/Double Tree driveway, mark high visibility crosswalk to new ramp on west side of driveway intersection; install wayfinding to Centennial trail </t>
  </si>
  <si>
    <t xml:space="preserve">Owens Drive </t>
  </si>
  <si>
    <t>40' for three travel lanes  and inconsistently fits Bicycle lanes; lane drop with added loading zone in WB direction in front of Bart</t>
  </si>
  <si>
    <t>Muirwood Drive</t>
  </si>
  <si>
    <t>Denker Drive</t>
  </si>
  <si>
    <t>Meadowlark Drive</t>
  </si>
  <si>
    <t>Connect existing path in Meadowlark Park to Muirwood Road through County owned parcel</t>
  </si>
  <si>
    <t>Connect Path in Meadowlark Park to Minton Court</t>
  </si>
  <si>
    <t>Parkside Drive</t>
  </si>
  <si>
    <t>Extend existing Class I path on north side of the street; Stripe trail crossing at all cross-streets: Kamp Drive, Courtney Avenue, and Martin Avenue; Install wayfinding between Iron Horse Trail and Martin Avenue path</t>
  </si>
  <si>
    <t>Southern Pacific Railroad/Alameda County Transportation Corridor</t>
  </si>
  <si>
    <t>Johnson Drive / Stoneridge Drive</t>
  </si>
  <si>
    <t>Johnson Drive North / Interstate 580</t>
  </si>
  <si>
    <t>Arroyo Mocho</t>
  </si>
  <si>
    <t>Rosewood Drive / Interstate 580</t>
  </si>
  <si>
    <t>W Las Positas Road</t>
  </si>
  <si>
    <t>City Limit near Busch Road</t>
  </si>
  <si>
    <t xml:space="preserve">Foothill Road </t>
  </si>
  <si>
    <t>Harvest Road</t>
  </si>
  <si>
    <t>Sycamore Road</t>
  </si>
  <si>
    <t>North bank: 10' paved bikeway, Compacted soil / decomposed granite side path for pedestrian/runner/equestrian use, Provides connection Tennis &amp; Community Park and Pleasanton Sports &amp; Recreation Park; Improve bike/pedestrian signage to/from access points Haleakala Road, Tennis &amp; Community Park, Hopyard Road</t>
  </si>
  <si>
    <t>Canary Drive - Raven Road - Crestline Road - Woodthrush Road - Skylark Way - Existing Path on south side of the Sports Park</t>
  </si>
  <si>
    <t>Access gate and pathway from north side of W. Las Positas Road.</t>
  </si>
  <si>
    <t>Intersection with W Las Positas Boulevard</t>
  </si>
  <si>
    <t>W. Las Positas Boulevard / Arroyo Mocho Trail</t>
  </si>
  <si>
    <t>Intersection with W Las Positas Boulevard/Ithaca Way</t>
  </si>
  <si>
    <t>Stanley Boulevard</t>
  </si>
  <si>
    <t>Stanley Boulevard/Iron Horse Trail Path</t>
  </si>
  <si>
    <t>Mohr Avenue</t>
  </si>
  <si>
    <t>Sutter Gate Avenue Gate to Arroyo Mocho Trail</t>
  </si>
  <si>
    <t>Sutter Gate Avenue and Arroyo Mocho Trail</t>
  </si>
  <si>
    <t>Springdale Avenue</t>
  </si>
  <si>
    <t xml:space="preserve">Springdale Avenue </t>
  </si>
  <si>
    <t>Muirwood Avenue</t>
  </si>
  <si>
    <t xml:space="preserve">Intersection with Old Bernal Avenue </t>
  </si>
  <si>
    <t>Intersection with Rose Avenue</t>
  </si>
  <si>
    <t>Pleasanton Avenue</t>
  </si>
  <si>
    <t>Vineyard Avenue</t>
  </si>
  <si>
    <t>Laramie Gate Circle and Iron Horse Trail</t>
  </si>
  <si>
    <t>Harvest Circle and Harvest Road</t>
  </si>
  <si>
    <t>Street John Street</t>
  </si>
  <si>
    <t>48' wide at intersection for 3 lanes Bicycle lanes into intersection between tanager Drive and Koln Street; 40' wide west of Santa Rita with no parking</t>
  </si>
  <si>
    <t>School Street</t>
  </si>
  <si>
    <t>Intersection with Division Street</t>
  </si>
  <si>
    <t>Intersection with W Angela Street</t>
  </si>
  <si>
    <t>Angela Street</t>
  </si>
  <si>
    <t>Spring Street/ Kottinger Drive</t>
  </si>
  <si>
    <t>Abbie Street</t>
  </si>
  <si>
    <t xml:space="preserve">Remove a travel lane in each direction, and add dedicated left-turn pockets for autos at each intersection; use remaining space to add raised buffer to existing bicycle lanes to create separated bikeways   </t>
  </si>
  <si>
    <t>Convert bicycle lanes to separated bikeways. Enhance uncontrolled crosswalks across Willow with high visibility striping and median refuges</t>
  </si>
  <si>
    <t>V</t>
  </si>
  <si>
    <t>East-West Access Vision Projects</t>
  </si>
  <si>
    <t>North-South Access Vision Projects</t>
  </si>
  <si>
    <t>Install 10' paved path on south bank with compacted soil / decomposed granite side path for pedestrian/runner/equestrian use.  Provides connection to future trails to the east in Livermore.</t>
  </si>
  <si>
    <t>Install buffered bicycle lanes or separated bikeways</t>
  </si>
  <si>
    <t>Separated bikeways with raised islands</t>
  </si>
  <si>
    <t>Bicycle boulevard treatment with wayfinding to Amador Valley High School .  Use sharrows and wayfinding signs to identify the preferred route between the School Street intersection and the signal at Santa Rita Road, which are offset.</t>
  </si>
  <si>
    <t>Del Valle Parkway</t>
  </si>
  <si>
    <t>Koll Center Parkway/ Road 12</t>
  </si>
  <si>
    <t>Install sidewalk/path on the north and south sides of Sunol Boulevard for us by bicyclists and stripe high-visibility crosswalks across all on-ramps.  Convert buffered bicycle lanes to separated bikeways with raised islands through interchange.  Remove both high-speed slip lanes westbound and bring right-turns into the intersection.  Coordinate with recommendations of I-580/I-680 Improvements Feasibility Study</t>
  </si>
  <si>
    <t>Mark crosswalk</t>
  </si>
  <si>
    <t>Mark crosswalk with Signal or PHB</t>
  </si>
  <si>
    <t>Reduce curb radius</t>
  </si>
  <si>
    <t>Reduce curb radius and Remove Acceleration Lane</t>
  </si>
  <si>
    <t>Improve trail wayfinding and widen curb ramp</t>
  </si>
  <si>
    <t>Mark crosswalk with signal or PHB</t>
  </si>
  <si>
    <t>Bicycle boulevard treatment, wayfinding to Iron Horse Trail; Bicycle boulevard treatment</t>
  </si>
  <si>
    <t>Separated bikeways with lane reduction.  If lane reduction is infeasible, stripe sharrows and sign as bicycle route.  Consider widening sidewalk to provide directional paths on either side of this short segment if lane reduction is infeasible.</t>
  </si>
  <si>
    <t>Separated bikeways or shared-use path</t>
  </si>
  <si>
    <t>Separated bikeways with lane reduction; gateway treatments at BART entrance</t>
  </si>
  <si>
    <t>Improve/widen shoulder where necessary. Stripe bike lanes</t>
  </si>
  <si>
    <t>Trail Feasibility Study of grade-separated I-680 crossing connecting Val Vista Park and Muirwood Park</t>
  </si>
  <si>
    <t xml:space="preserve">Shared-use path with overcrossing of Arroyo de la Laguna to connect Bicycle boulevards </t>
  </si>
  <si>
    <t>Shared-use path to connect Bicycle boulevard treatments</t>
  </si>
  <si>
    <t>Downtown Access Vision Projects</t>
  </si>
  <si>
    <t>Install buffered bicycle lanes or separated bikeway through lane reduction or parking removal</t>
  </si>
  <si>
    <t>Realign existing path on east side of Main Street and south side of the railroad.  Add bike/pedestrian crossing gate at the railroad crossing from Santa Rita frontage road southbound.</t>
  </si>
  <si>
    <t>Trail Feasibility Study to convert old railroad right-of-way to shared-use path</t>
  </si>
  <si>
    <t>Install 10' paved path on east bank with compacted soil / decomposed granite side path for pedestrian/runner/equestrian use</t>
  </si>
  <si>
    <t>Install 10' paved path on south and east banks with compacted soil / decomposed granite side path for pedestrian/runner use, Intersection / trail crossing at Hopyard Road</t>
  </si>
  <si>
    <t>Update bridge railings to meet Caltrans standards. Coordinate with Zone 7.</t>
  </si>
  <si>
    <t>Install 10' paved bikeway with compacted soil / decomposed granite side path for pedestrian/runner use. Requires new bike/pedestrian bridge at junction of Arroyo del Valle.  Install intersection improvements at Bernal Avenue.  Install new access points at Lylewood Drive, Bernal Avenue, and along Laguna Creek Lane.</t>
  </si>
  <si>
    <t>Install 10' paved bikeway with compacted soil / decomposed granite side path for pedestrian/runner use.  Install intersection improvements at Rosewood, Owens, Stoneridge, West Las Positas. Requires bridge at Arroyo Mocho. Study potential for crossing at I-580 to connect with Tassajara Creek Trail (EBRPD, regional trail) in Dublin.  (Constraints, multiple mid-block crossings, current adjacent land uses are commercial office / industrial parks which turn backs to canal with no access points.)</t>
  </si>
  <si>
    <t>Centennial/Arroyo de Laguna Corridor: Val Vista Community Park Trail</t>
  </si>
  <si>
    <t>Centennial/Arroyo de Laguna Corridor: Val Vista Bridge Improvements</t>
  </si>
  <si>
    <t>Centennial/Arroyo de Laguna Corridor: Arroyo de la Laguna</t>
  </si>
  <si>
    <t>Centennial/Arroyo de Laguna Corridor: W. Las Positas / Arroyo de la Laguna Trail Access Point</t>
  </si>
  <si>
    <t>Centennial/Arroyo de Laguna Corridor: Arroyo de la Laguna Trail - South Extension</t>
  </si>
  <si>
    <t>Centennial/Arroyo de Laguna Corridor: Pleasanton Canal Bridge Improvements</t>
  </si>
  <si>
    <t>Connectivity</t>
  </si>
  <si>
    <t>Demand</t>
  </si>
  <si>
    <t>Feasibility</t>
  </si>
  <si>
    <t>NEW Grouping Score</t>
  </si>
  <si>
    <t>Safety</t>
  </si>
  <si>
    <t>New Project Score</t>
  </si>
  <si>
    <t>Improve BART path and  wayfinding to BART and the West Dublin/Pleasanton BART to Downtown bikeway</t>
  </si>
  <si>
    <t>Bicycle boulevard treatment.  Install enhanced crosswalk with RRFB and extend median to provide a refuge wide enough for bicyclists at Stonedale Drive/Springdale Avenue.</t>
  </si>
  <si>
    <t>Bicycle boulevard treatment.  Complete in tandem with Springdale Avenue bicycle boulevard.</t>
  </si>
  <si>
    <t>Trail Feasibility Study and/or coordination with Alameda County and property owner</t>
  </si>
  <si>
    <t>Connect Meadowlark Park/Minton Court connection with Centennial Trail and Arroyo Valley Trail via I-680 grade separation.  Complete in tandem with Val Vista Park/Muirwood Park I-680 Crossing Feasibility Study</t>
  </si>
  <si>
    <t>Bicycle boulevard treatment.  Complete in tandem with Arroyo de Laguna trail improvements.</t>
  </si>
  <si>
    <t>Meadowlark Park Path</t>
  </si>
  <si>
    <t>Connect Centennial Trail to Meadowlark Park/Minton Court bicycle boulevard/paths.  Complete in tandem with Val Vista Park/Muirwood Park I-680 Crossing Feasibility Study and Arroyo de Laguna Trail Feasibility Study</t>
  </si>
  <si>
    <t>Pedestrian,  Bicycle, Safe Routes to School</t>
  </si>
  <si>
    <t>Stripe sharrows and sign as bicycle route.  Complete with Division Street bicycle route.</t>
  </si>
  <si>
    <t>Stripe sharrows and install bicycle route signage; install wayfinding to Downtown; work with neighbors to not place trash cans in roadway shoulder. Complete with St. Mary Street bicycle route.</t>
  </si>
  <si>
    <t>Install missing stop sign on side-street</t>
  </si>
  <si>
    <t xml:space="preserve">Install missing stop sign on side-street.  </t>
  </si>
  <si>
    <t>S end of Santa Rita frontage Road</t>
  </si>
  <si>
    <t>Restripe existing NB bicycle lane as buffered bicycle lane and close gaps: (1) at signals,  bring bicycle lane up to intersection through travel lane width reduction and (2) at roundabouts, continue striping to within 50' of intersection and install bicycle ramps up to sidewalk; stripe sharrows through roundabouts; mark all crosswalk at roundabouts.  Close bicycle lane gaps westbound between Case and Sunol.</t>
  </si>
  <si>
    <t>Remove slip lanes for pedestrian and bicycle boulevard safety on Northway Road.</t>
  </si>
  <si>
    <t>Wayfinding to trails, parks, and schools.  Complete in tandem with Alameda Drive and Northway Road.</t>
  </si>
  <si>
    <t>Bicycle boulevard treatment with wayfinding to trails, parks, and schools.  Complete in tandem with Alameda Drive and Walnut Grove Park/Harvest Park improvements.</t>
  </si>
  <si>
    <t>Bicycle boulevard treatment with wayfinding to trails, parks, and schools.  Complete in tandem with Northway Road and Walnut Grove Park/Harvest Park improvements.</t>
  </si>
  <si>
    <t>Reduce curb radii, improve connection between Harvest Park Path and Alameda Drive.   Complete in tandem with Northway Road and Walnut Grove Park/Harvest Park improvements.</t>
  </si>
  <si>
    <t>Wayfinding to trails, parks, and schools and Kolln Street bicycle boulevard; install signal or PHB at Francisco Street/Santa Rita Road crosswalk. Complete in tandem with Northway Road, Alameda Drive, and Walnut Grove Park/Harvest Park improvements.</t>
  </si>
  <si>
    <t>Widen sidewalk on west side of Santa Rita Road to improve connection between the Park and the proposed PHB/signal at Francisco Street. Complete in tandem with Northway Road, Alameda Drive,  and Walnut Grove Park/Harvest Park improvements.</t>
  </si>
  <si>
    <t>Widen sidewalk on northside of Black Avenue to create Class I Path through Amador Valley Community Park</t>
  </si>
  <si>
    <t>Study the gap closure of the Iron Horse Trail between Busch Road and Stanley Avenue, including finalizing preferred alignment, cost estimates, and phasing/funding strategy</t>
  </si>
  <si>
    <t>Bicycle boulevard treatment OR remove existing on-street parking and stripe buffered bicycle lanes (to Kamp Drive); Stripe high-visibility ladder crosswalk and install median refuge at IHT Crossing.  Complete with Mohr Avenue bicycle boulevard.</t>
  </si>
  <si>
    <t>Restripe existing trail crossing as high-visibility trail crossing.  Complete with Mohr Avenue bicycle boulevard.</t>
  </si>
  <si>
    <t>Bicycle boulevard treatment to Arroyo Mocho Trail connector entrance.  Install wide trail curb ramp onto sidewalk at opening in wall with wayfinding signage</t>
  </si>
  <si>
    <t>Consider installing traffic circle or all-way stop control at Mohr.  Complete with Greenwood bicycle boulevard treatment.</t>
  </si>
  <si>
    <t>Consider adding traffic circle and/or yield or stop control at Greenwood Road intersection, where no traffic control currently exists.  Consider removing all-way stop at Ridgewood Road.  Complete with Greenwood bicycle boulevard treatment.</t>
  </si>
  <si>
    <t>Bicycle boulevard treatment.  Complete with Greenwood bicycle boulevard treatment.</t>
  </si>
  <si>
    <t>Add bicycle cut through with signal detection at Valley Avenue.  Complete with Kolln Street bicycle boulevard treatments.</t>
  </si>
  <si>
    <t>Study feasibility of paving trail and providing connections to the biking and walking networks.  Study opportunity for bridge between Arroyo Del Valle Parkway and the Downtown roadway network</t>
  </si>
  <si>
    <t>St. John Street</t>
  </si>
  <si>
    <t>Bicycle boulevard treatment.  Complete in tandem with Peters Avenue bicycle boulevard treatment.</t>
  </si>
  <si>
    <t>Intersection with St. Marys Street</t>
  </si>
  <si>
    <t>Stripe bicycle lanes.  Close 500' sidewalk gap on west side.  Compete with Peters Avenue bicycle boulevard treatment.</t>
  </si>
  <si>
    <t>Stripe sharrows and sign as bicycle route. Compete with Peters Avenue bicycle boulevard treatment.</t>
  </si>
  <si>
    <t>Install 10' concrete pedestrian/bike path with 6' decomposed granite multi-use path. Install intersection  and trail crossing improvements. Provides route avoiding the Sunol Boulevard crossing of I-680.</t>
  </si>
  <si>
    <t xml:space="preserve">Reduce auto travel lanes to provide minimum 5' bicycle lanes; Stripe bicycle lanes continuously up to intersections  </t>
  </si>
  <si>
    <t xml:space="preserve">Buffered bicycle lanes.  Transition bicycle lanes from curbside to between through and right lane no further  than 150' back from the intersection </t>
  </si>
  <si>
    <t xml:space="preserve">Buffered bicycle lanes </t>
  </si>
  <si>
    <t>Install crosswalks across W Last Positas Boulevard at existing signal.  Complete with Ithaca Way improvements.</t>
  </si>
  <si>
    <t>Install cut through to provide access between Owens Drive/W Las Positas Boulevard and the Iron Horse Trail.  Complete with Ithaca Way improvements.</t>
  </si>
  <si>
    <t>Intersection with Bart Station Way</t>
  </si>
  <si>
    <t>Reduce curb radius and remove acceleration lane.  Install protected intersection at Owens Drive/Willow Road.</t>
  </si>
  <si>
    <t>Near-Term Proposal</t>
  </si>
  <si>
    <t>Long-Term Proposal</t>
  </si>
  <si>
    <t>Bicycle boulevard treatment.  Complete in tandem with Peters Avenue crosswalk improvements.</t>
  </si>
  <si>
    <t>Install bicycle/pedestrian cut through and wayfinding at end of Parkside Drive connecting to the Sports Park and at the path spur to the Arroyo Mocho Trail.</t>
  </si>
  <si>
    <t>Safe Routes to School</t>
  </si>
  <si>
    <t>North Pimlico Drive Intersection</t>
  </si>
  <si>
    <t>Install 10' paved bikeway with compacted soil / decomposed granite side path for pedestrian/runner/equestrian use from Busch Road to Stanley Boulevard, including  at Shadow Cliffs Regional Park Entrance. Provide intersection / trail crossing improvements at Busch Road and Valley/Stanley intersection, and railroad crossing.  Coordinate with EBRPD and railroad.</t>
  </si>
  <si>
    <t>Add crosswalk(s) across Valley Avenue at existing signal when Iron Horse Trail extension is constructed.</t>
  </si>
  <si>
    <t>Implement Feasibility Study recommendations</t>
  </si>
  <si>
    <t>Feasibility Study including trail through county owned lot between Muirwood Drive and Foothill Knolls Drive</t>
  </si>
  <si>
    <t>Owens Drive / Dublin/Pleasanton BART Station</t>
  </si>
  <si>
    <t>Install 10' paved path with compacted soil / decomposed granite side path for pedestrian/runner use.  Install intersection Improvements at West Las Positas, Inglewood, Stoneridge, Gibraltar, Owens. Requires bridge at Arroyo Mocho. Provides access between Arroyo Mocho Trail and Dublin/Pleasanton BART, and Hart Middle School. Will require multiple mid-block crossings.</t>
  </si>
  <si>
    <t>Prepare complete streets study with a focus on providing continuous, protected bicycle facilities; substantial pedestrian improvements; improving bicycle and pedestrian access to Downtown; and safe routes to school improvements; Include Iron Horse Trail Crossing at Santa Rita Road</t>
  </si>
  <si>
    <t>COST</t>
  </si>
  <si>
    <t xml:space="preserve">Separated bikeway and transition bicycle lanes from curbside to between through and right lane no further  than 150' back from the intersection </t>
  </si>
  <si>
    <t xml:space="preserve">Buffered bicycle lanes and transition bicycle lanes from curbside to between through and right lane no further  than 150' back from the intersection </t>
  </si>
  <si>
    <t>Santa Rita Road/W Las Positas Boulevard</t>
  </si>
  <si>
    <t>Bicycle boulevard treatment.  Install cut-thru between Stoneridge Drive and Stonedale Drive for bicyclists and pedestrians.  Stripe ladder crosswalk across Stonedale Road to provide access to Stoneridge Drive/Stoneridge Mall Road  intersection.</t>
  </si>
  <si>
    <t>Valley Avenue Alternatives</t>
  </si>
  <si>
    <t>TABLE A-1 PLEASANTON PBMP NEAR-TERM AND VISION PRIORITIZED PROJECT LIST - DRAFT 08/26/16</t>
  </si>
  <si>
    <t>Lydiksen Elementary School Safe Routes to School Projects</t>
  </si>
  <si>
    <t xml:space="preserve">Foothill Road Complete Streets </t>
  </si>
  <si>
    <t>Alisal Elementary School Safe Routes to School Projects</t>
  </si>
  <si>
    <t>Pedestrian, Safe Routes to School, Bicycle</t>
  </si>
  <si>
    <t>Crossings, bike rack, and access improvements on Highland Oaks Drive and Driftwood Way.  Coordinate with Muirwood Drive and West Las Positas Boulevard Improvements</t>
  </si>
  <si>
    <t>Crosswalk, bicycle detection, bicycle rack, accessibility, and pathway improvements near Santa Rita Road frontage road and Nevis Street.  Coordinate with Kolln Street improvements.</t>
  </si>
  <si>
    <t>Walnut Grove Elementary School Safe Routes to School Project</t>
  </si>
  <si>
    <t>Improve accessibility, bike racks, pathways, and access around Walnut Grove Elementary School.</t>
  </si>
  <si>
    <t>Improve existing bicycle lane striping between Santa Rita Road and Boardwalk Street.  Bicycle boulevard treatment with wayfinding to trails, parks, and schools east of Boardwalk Street</t>
  </si>
  <si>
    <t>Harvest Road, Black Avenue, Northway Road</t>
  </si>
  <si>
    <t>Arroyo de la Laguna/Centennial Trail Connection</t>
  </si>
  <si>
    <t>Install new marked crosswalk with median refuge and curb extensions</t>
  </si>
  <si>
    <t>install new marked crosswalk with median refuge and curb extensions</t>
  </si>
  <si>
    <t>Remove slip lanes or install upgrades to allow for bicyclists turning between W. Las Positas and Hopyard.</t>
  </si>
  <si>
    <t>PHB or signal</t>
  </si>
  <si>
    <t>Remove Slip lanes  or install upgrades to allow for improved bicycle and pedestrian circulation</t>
  </si>
  <si>
    <t>this scoring should match the other similar projects</t>
  </si>
  <si>
    <t xml:space="preserve">East of Santa Rita is not on the near term network </t>
  </si>
  <si>
    <t>Remove slip lane or install upgrades to allow for improved bike/ped circulation; Stripe and stagger advanced stop bars to reduce risk of multiple-threat collisions; Install cyclist detection from sidewalk/paths; install trail wayfinding and shared path markings; stripe crosswalks as trail crossings and stripe green bike lanes on approaches and through the intersection</t>
  </si>
  <si>
    <t>partially protected intersection was my recommendation in staff report.  I called it "medium term" we may move it to short term.  The 200 foot sidewalk gap was also "medium" term.</t>
  </si>
  <si>
    <t>MT reviewed</t>
  </si>
  <si>
    <t>Remove slip lane or install upgrades to allow for improved bike/ped circulation</t>
  </si>
  <si>
    <t>remove slip lanes or install upgrades to allow for improved bike/ped circulation</t>
  </si>
  <si>
    <t>I think we are missing a level for connectivity.  This is a low stress  improvement that gets 2 points because it isn't 1/2 mile long - that is same as if we made a high stress facility</t>
  </si>
  <si>
    <t xml:space="preserve">Designate east sidewalk as Class I path and provide wayfinding directing bicyclists to use the path.  Maintain existing bicycle lanes  </t>
  </si>
  <si>
    <t xml:space="preserve">Remove slip lanes or install upgrades to allow for improved bike/ped circulation. Improve connection to the Sports Park, Tennis Park, and the Pleasanton Canal Trail, including wayfinding. </t>
  </si>
  <si>
    <t>Remove slip lanes or install upgrades to allow for improved bike/ped circulation.  high visibility striping, installing median refuges, transition cycle track from curbside to between through and right lane no further  than 150' back from the intersection.</t>
  </si>
  <si>
    <t xml:space="preserve">Note - feasibility should consider the project a bit more than it does.  Polit support grant fund and cost effective don't seem to capture the feasibility - </t>
  </si>
  <si>
    <t>Note - connectivity between 4 and 3 is odd.  There are some good connectivity projects that get 3 instead of 4 - Bike Boulevard on Greenwood provides nice low vol alt, but only gets 3</t>
  </si>
  <si>
    <t>It would seem that this would get 4 on connectivity.  Isn't it a full route?</t>
  </si>
  <si>
    <t>reduce curb radii at Valley.  Complete with Greenwood bicycle boulevard treatment.</t>
  </si>
  <si>
    <t>I don’t understand why stop sign removal is a ped/bike project</t>
  </si>
  <si>
    <t xml:space="preserve">Bicycle boulevard treatment; improve gate/access at Sutter Gate for bicyclists including those with trailers; </t>
  </si>
  <si>
    <t>Stripe bicycle lanes between Santa Rita Road and Kolln Street.  Complete with Mohr Avenue bicycle boulevard.</t>
  </si>
  <si>
    <t xml:space="preserve">Enhance existing crosswalk with high-visibility striping </t>
  </si>
  <si>
    <t>Remove slip lanes or install upgrades to allow for improved bike/ped circulation</t>
  </si>
  <si>
    <t>Close 200' sidewalk gap on east side of Valley Avenue and install east crosswalk at Valley Avenue/Stanley Boulevard; Remove NB slip lane    or install upgrades to allow for improved bike/ped circulation.; Construct a protected intersection and widen underpass to provide protected bike lanes on Valley Avenue</t>
  </si>
  <si>
    <t>Possible improvement would be the signalization of the slip lanes</t>
  </si>
  <si>
    <t>Is this part of the near term network? If not - why is it scored?</t>
  </si>
  <si>
    <t>I think we will be adding these projects to the near-term.  I am OK scoring these</t>
  </si>
  <si>
    <t>Convert existing bicycle lanes to buffered bike lanes.  At intersections, transition bicycle lane from curbside to between through and right lane no more than 150' back from the intersection.  Stripe bikeway with solid stripes through three-way intersections such as Coronado Lane.</t>
  </si>
  <si>
    <t>Modify westbound approach.  Eliminate slip lane and modify intersection to allow right turns at the intersection.  Install curb extension on southeast corner of  intersection.  Rebuild northeast corner and refuge on east crosswalk to improve accessibility for pedestrians and bicyclists.  Improve connection to the Arroyo Valle Trail</t>
  </si>
  <si>
    <t>install new marked crosswalk on west side of intersection with median refuge</t>
  </si>
  <si>
    <t>why is this ranked</t>
  </si>
  <si>
    <t>bicycle boulevard on Parkside Drive or two-way separated bikeway on Sports Park Drive</t>
  </si>
  <si>
    <t xml:space="preserve">Close gap with buffered Bicycle Lanes; restripe existing bicycle lanes as buffered bicycle lanes; transition bicycle lane from curbside to between through and right lane no further  than 150' back from the NB and SB On-Ramps </t>
  </si>
  <si>
    <t>Remove slip lanes or install upgrades to allow for improved bike/ped circulation. stripe bicycle lane and right-turn pocket on southbound approach; continue northbound Bicycle lane to the intersection; stripe bicycle boxes and/or two stage left turns to support bicycle turning movement</t>
  </si>
  <si>
    <t>install traffic circle at Canary Drive.  Complete with Greenwood bicycle boulevard treatment.</t>
  </si>
  <si>
    <t xml:space="preserve">Install  separated bikeways between Amaral Park/Dennis Drive and Stoneridge Drive/Arroyo Mocho Trail;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</si>
</sst>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8" formatCode="&quot;$&quot;#,##0.00_);[Red]\(&quot;$&quot;#,##0.00\)"/>
    <numFmt numFmtId="164" formatCode="0.0"/>
    <numFmt numFmtId="165" formatCode="General_)"/>
  </numFmts>
  <fonts count="17" x14ac:knownFonts="1">
    <font>
      <sz val="11"/>
      <color theme="1"/>
      <name val="Calibri"/>
      <family val="2"/>
      <scheme val="minor"/>
    </font>
    <font>
      <b/>
      <sz val="10"/>
      <color rgb="FFFFFFFF"/>
      <name val="Arial"/>
      <family val="2"/>
    </font>
    <font>
      <sz val="10"/>
      <color theme="1"/>
      <name val="Calibri"/>
      <family val="2"/>
      <scheme val="minor"/>
    </font>
    <font>
      <sz val="11"/>
      <name val="Calibri"/>
      <family val="2"/>
      <scheme val="minor"/>
    </font>
    <font>
      <b/>
      <sz val="11"/>
      <color theme="0"/>
      <name val="Calibri"/>
      <family val="2"/>
      <scheme val="minor"/>
    </font>
    <font>
      <b/>
      <sz val="11"/>
      <color theme="1"/>
      <name val="Calibri"/>
      <family val="2"/>
      <scheme val="minor"/>
    </font>
    <font>
      <sz val="11"/>
      <color theme="1"/>
      <name val="Courier New"/>
      <family val="3"/>
    </font>
    <font>
      <sz val="11"/>
      <color rgb="FFFF0000"/>
      <name val="Calibri"/>
      <family val="2"/>
      <scheme val="minor"/>
    </font>
    <font>
      <b/>
      <sz val="11"/>
      <name val="Calibri"/>
      <family val="2"/>
      <scheme val="minor"/>
    </font>
    <font>
      <b/>
      <sz val="14"/>
      <color theme="0"/>
      <name val="Segoe UI"/>
      <family val="2"/>
    </font>
    <font>
      <sz val="10"/>
      <name val="Courier"/>
      <family val="3"/>
    </font>
    <font>
      <sz val="10"/>
      <name val="Calibri"/>
      <family val="2"/>
      <scheme val="minor"/>
    </font>
    <font>
      <b/>
      <sz val="10"/>
      <color theme="0"/>
      <name val="Arial"/>
      <family val="2"/>
    </font>
    <font>
      <sz val="9"/>
      <color indexed="81"/>
      <name val="Tahoma"/>
      <charset val="1"/>
    </font>
    <font>
      <b/>
      <sz val="9"/>
      <color indexed="81"/>
      <name val="Tahoma"/>
      <charset val="1"/>
    </font>
    <font>
      <b/>
      <sz val="9"/>
      <color indexed="81"/>
      <name val="Tahoma"/>
      <family val="2"/>
    </font>
    <font>
      <sz val="9"/>
      <color indexed="81"/>
      <name val="Tahoma"/>
      <family val="2"/>
    </font>
  </fonts>
  <fills count="8">
    <fill>
      <patternFill patternType="none"/>
    </fill>
    <fill>
      <patternFill patternType="gray125"/>
    </fill>
    <fill>
      <patternFill patternType="solid">
        <fgColor theme="4"/>
        <bgColor indexed="64"/>
      </patternFill>
    </fill>
    <fill>
      <patternFill patternType="solid">
        <fgColor theme="0" tint="-0.34998626667073579"/>
        <bgColor indexed="64"/>
      </patternFill>
    </fill>
    <fill>
      <patternFill patternType="solid">
        <fgColor theme="6" tint="-0.249977111117893"/>
        <bgColor indexed="64"/>
      </patternFill>
    </fill>
    <fill>
      <patternFill patternType="solid">
        <fgColor theme="0" tint="-0.14999847407452621"/>
        <bgColor indexed="64"/>
      </patternFill>
    </fill>
    <fill>
      <patternFill patternType="solid">
        <fgColor rgb="FFFFCCFF"/>
        <bgColor indexed="64"/>
      </patternFill>
    </fill>
    <fill>
      <patternFill patternType="solid">
        <fgColor theme="4" tint="0.79998168889431442"/>
        <bgColor indexed="64"/>
      </patternFill>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165" fontId="10" fillId="0" borderId="0"/>
  </cellStyleXfs>
  <cellXfs count="78">
    <xf numFmtId="0" fontId="0" fillId="0" borderId="0" xfId="0"/>
    <xf numFmtId="0" fontId="0" fillId="0" borderId="0" xfId="0" applyAlignment="1">
      <alignment wrapText="1"/>
    </xf>
    <xf numFmtId="0" fontId="0" fillId="0" borderId="0" xfId="0" applyBorder="1" applyAlignment="1">
      <alignment wrapText="1"/>
    </xf>
    <xf numFmtId="0" fontId="3" fillId="0" borderId="2" xfId="0" applyFont="1" applyFill="1" applyBorder="1"/>
    <xf numFmtId="0" fontId="3" fillId="0" borderId="2" xfId="0" applyFont="1" applyFill="1" applyBorder="1" applyAlignment="1">
      <alignment wrapText="1"/>
    </xf>
    <xf numFmtId="0" fontId="3" fillId="0" borderId="2" xfId="0" applyFont="1" applyFill="1" applyBorder="1" applyAlignment="1">
      <alignment horizontal="center"/>
    </xf>
    <xf numFmtId="0" fontId="0" fillId="0" borderId="0" xfId="0" applyAlignment="1">
      <alignment vertical="center"/>
    </xf>
    <xf numFmtId="0" fontId="4" fillId="2" borderId="0" xfId="0" applyFont="1" applyFill="1" applyAlignment="1">
      <alignment vertical="center"/>
    </xf>
    <xf numFmtId="0" fontId="4" fillId="2" borderId="0" xfId="0" applyFont="1" applyFill="1" applyAlignment="1">
      <alignment vertical="center" wrapText="1"/>
    </xf>
    <xf numFmtId="0" fontId="5" fillId="0" borderId="0" xfId="0" applyFont="1" applyAlignment="1">
      <alignment vertical="center" wrapText="1"/>
    </xf>
    <xf numFmtId="0" fontId="0" fillId="0" borderId="0" xfId="0" applyAlignment="1">
      <alignment vertical="center" wrapText="1"/>
    </xf>
    <xf numFmtId="0" fontId="6" fillId="0" borderId="0" xfId="0" applyFont="1" applyAlignment="1">
      <alignment horizontal="left" vertical="center"/>
    </xf>
    <xf numFmtId="0" fontId="5" fillId="0" borderId="0" xfId="0" applyFont="1" applyAlignment="1">
      <alignment horizontal="left" vertical="center" wrapText="1"/>
    </xf>
    <xf numFmtId="0" fontId="0" fillId="0" borderId="0" xfId="0" applyAlignment="1">
      <alignment horizontal="left" vertical="center" wrapText="1"/>
    </xf>
    <xf numFmtId="0" fontId="5" fillId="0" borderId="0" xfId="0" applyFont="1" applyAlignment="1">
      <alignment wrapText="1"/>
    </xf>
    <xf numFmtId="0" fontId="0" fillId="0" borderId="0" xfId="0" applyAlignment="1">
      <alignment horizontal="left" vertical="center"/>
    </xf>
    <xf numFmtId="0" fontId="0" fillId="0" borderId="0" xfId="0" applyFill="1" applyAlignment="1">
      <alignment vertical="center"/>
    </xf>
    <xf numFmtId="0" fontId="5" fillId="0" borderId="0" xfId="0" applyFont="1" applyFill="1" applyAlignment="1">
      <alignment vertical="center" wrapText="1"/>
    </xf>
    <xf numFmtId="0" fontId="0" fillId="0" borderId="0" xfId="0" applyFill="1" applyAlignment="1">
      <alignment vertical="center" wrapText="1"/>
    </xf>
    <xf numFmtId="0" fontId="3" fillId="0" borderId="5" xfId="0" applyFont="1" applyFill="1" applyBorder="1"/>
    <xf numFmtId="164" fontId="3" fillId="0" borderId="2" xfId="0" applyNumberFormat="1" applyFont="1" applyFill="1" applyBorder="1"/>
    <xf numFmtId="0" fontId="3" fillId="3" borderId="2" xfId="0" applyFont="1" applyFill="1" applyBorder="1" applyAlignment="1">
      <alignment wrapText="1"/>
    </xf>
    <xf numFmtId="0" fontId="3" fillId="0" borderId="0" xfId="0" applyFont="1" applyFill="1" applyBorder="1"/>
    <xf numFmtId="0" fontId="0" fillId="0" borderId="6" xfId="0" applyBorder="1"/>
    <xf numFmtId="0" fontId="2" fillId="0" borderId="0" xfId="0" applyFont="1" applyBorder="1" applyAlignment="1">
      <alignment vertical="center"/>
    </xf>
    <xf numFmtId="0" fontId="0" fillId="0" borderId="0" xfId="0" applyBorder="1"/>
    <xf numFmtId="0" fontId="0" fillId="0" borderId="0" xfId="0" applyBorder="1" applyAlignment="1">
      <alignment horizontal="left" wrapText="1"/>
    </xf>
    <xf numFmtId="0" fontId="0" fillId="3" borderId="0" xfId="0" applyFill="1" applyBorder="1" applyAlignment="1">
      <alignment wrapText="1"/>
    </xf>
    <xf numFmtId="0" fontId="0" fillId="0" borderId="0" xfId="0" applyBorder="1" applyAlignment="1">
      <alignment horizontal="center"/>
    </xf>
    <xf numFmtId="0" fontId="7" fillId="0" borderId="0" xfId="0" applyFont="1" applyFill="1" applyBorder="1"/>
    <xf numFmtId="1" fontId="3" fillId="0" borderId="2" xfId="0" applyNumberFormat="1" applyFont="1" applyFill="1" applyBorder="1" applyAlignment="1">
      <alignment horizontal="center"/>
    </xf>
    <xf numFmtId="0" fontId="3" fillId="0" borderId="5" xfId="0" applyFont="1" applyFill="1" applyBorder="1" applyAlignment="1">
      <alignment horizontal="center" wrapText="1"/>
    </xf>
    <xf numFmtId="0" fontId="3" fillId="0" borderId="2" xfId="0" applyFont="1" applyFill="1" applyBorder="1" applyAlignment="1">
      <alignment horizontal="center" wrapText="1"/>
    </xf>
    <xf numFmtId="0" fontId="3" fillId="0" borderId="2" xfId="0" applyFont="1" applyBorder="1" applyAlignment="1">
      <alignment horizontal="center" wrapText="1"/>
    </xf>
    <xf numFmtId="16" fontId="3" fillId="0" borderId="2" xfId="0" applyNumberFormat="1" applyFont="1" applyFill="1" applyBorder="1" applyAlignment="1">
      <alignment horizontal="center" wrapText="1"/>
    </xf>
    <xf numFmtId="0" fontId="3" fillId="0" borderId="7" xfId="0" applyFont="1" applyFill="1" applyBorder="1" applyAlignment="1"/>
    <xf numFmtId="0" fontId="3" fillId="0" borderId="3" xfId="0" applyFont="1" applyFill="1" applyBorder="1" applyAlignment="1"/>
    <xf numFmtId="8" fontId="3" fillId="0" borderId="3" xfId="0" applyNumberFormat="1" applyFont="1" applyFill="1" applyBorder="1" applyAlignment="1"/>
    <xf numFmtId="0" fontId="3" fillId="0" borderId="4" xfId="0" applyFont="1" applyFill="1" applyBorder="1" applyAlignment="1">
      <alignment horizontal="right"/>
    </xf>
    <xf numFmtId="0" fontId="3" fillId="0" borderId="1" xfId="0" applyFont="1" applyFill="1" applyBorder="1" applyAlignment="1">
      <alignment horizontal="right"/>
    </xf>
    <xf numFmtId="0" fontId="0" fillId="0" borderId="0" xfId="0" applyBorder="1" applyAlignment="1">
      <alignment horizontal="right"/>
    </xf>
    <xf numFmtId="0" fontId="3" fillId="0" borderId="5" xfId="0" applyFont="1" applyFill="1" applyBorder="1" applyAlignment="1">
      <alignment horizontal="center"/>
    </xf>
    <xf numFmtId="0" fontId="0" fillId="0" borderId="0" xfId="0" applyBorder="1" applyAlignment="1">
      <alignment wrapText="1"/>
    </xf>
    <xf numFmtId="0" fontId="3" fillId="0" borderId="2" xfId="0" applyFont="1" applyFill="1" applyBorder="1" applyAlignment="1">
      <alignment wrapText="1"/>
    </xf>
    <xf numFmtId="0" fontId="3" fillId="0" borderId="2" xfId="0" applyFont="1" applyFill="1" applyBorder="1" applyAlignment="1">
      <alignment horizontal="left" wrapText="1"/>
    </xf>
    <xf numFmtId="0" fontId="3" fillId="0" borderId="5" xfId="0" applyFont="1" applyFill="1" applyBorder="1" applyAlignment="1">
      <alignment wrapText="1"/>
    </xf>
    <xf numFmtId="0" fontId="3" fillId="0" borderId="5" xfId="0" applyFont="1" applyFill="1" applyBorder="1" applyAlignment="1">
      <alignment horizontal="right" wrapText="1"/>
    </xf>
    <xf numFmtId="0" fontId="3" fillId="0" borderId="2" xfId="0" applyFont="1" applyFill="1" applyBorder="1" applyAlignment="1">
      <alignment horizontal="right" wrapText="1"/>
    </xf>
    <xf numFmtId="0" fontId="3" fillId="0" borderId="2" xfId="0" applyFont="1" applyBorder="1" applyAlignment="1">
      <alignment horizontal="right" wrapText="1"/>
    </xf>
    <xf numFmtId="0" fontId="0" fillId="0" borderId="0" xfId="0" applyBorder="1" applyAlignment="1">
      <alignment horizontal="right" wrapText="1"/>
    </xf>
    <xf numFmtId="0" fontId="0" fillId="0" borderId="0" xfId="0" applyFill="1" applyBorder="1" applyAlignment="1">
      <alignment horizontal="right" wrapText="1"/>
    </xf>
    <xf numFmtId="0" fontId="1" fillId="4" borderId="8" xfId="0" applyFont="1" applyFill="1" applyBorder="1" applyAlignment="1">
      <alignment vertical="center"/>
    </xf>
    <xf numFmtId="0" fontId="1" fillId="4" borderId="8" xfId="0" applyFont="1" applyFill="1" applyBorder="1" applyAlignment="1">
      <alignment horizontal="center" vertical="center" wrapText="1"/>
    </xf>
    <xf numFmtId="0" fontId="1" fillId="4" borderId="8" xfId="0" applyFont="1" applyFill="1" applyBorder="1" applyAlignment="1">
      <alignment vertical="center" wrapText="1"/>
    </xf>
    <xf numFmtId="0" fontId="1" fillId="4" borderId="8" xfId="0" applyFont="1" applyFill="1" applyBorder="1" applyAlignment="1">
      <alignment horizontal="right" textRotation="45" wrapText="1"/>
    </xf>
    <xf numFmtId="16" fontId="3" fillId="0" borderId="2" xfId="0" quotePrefix="1" applyNumberFormat="1" applyFont="1" applyFill="1" applyBorder="1" applyAlignment="1">
      <alignment horizontal="center"/>
    </xf>
    <xf numFmtId="0" fontId="3" fillId="0" borderId="5" xfId="0" applyFont="1" applyBorder="1" applyAlignment="1">
      <alignment horizontal="right" wrapText="1"/>
    </xf>
    <xf numFmtId="164" fontId="3" fillId="0" borderId="5" xfId="0" applyNumberFormat="1" applyFont="1" applyFill="1" applyBorder="1"/>
    <xf numFmtId="0" fontId="7" fillId="0" borderId="0" xfId="0" applyFont="1" applyBorder="1"/>
    <xf numFmtId="0" fontId="3" fillId="0" borderId="6" xfId="0" applyFont="1" applyBorder="1"/>
    <xf numFmtId="0" fontId="11" fillId="0" borderId="0" xfId="0" applyFont="1" applyBorder="1" applyAlignment="1">
      <alignment vertical="center"/>
    </xf>
    <xf numFmtId="0" fontId="3" fillId="0" borderId="0" xfId="0" applyFont="1" applyBorder="1"/>
    <xf numFmtId="0" fontId="3" fillId="0" borderId="0" xfId="0" applyFont="1" applyBorder="1" applyAlignment="1">
      <alignment horizontal="left" wrapText="1"/>
    </xf>
    <xf numFmtId="0" fontId="3" fillId="0" borderId="0" xfId="0" applyFont="1" applyBorder="1" applyAlignment="1">
      <alignment horizontal="center" wrapText="1"/>
    </xf>
    <xf numFmtId="0" fontId="3" fillId="0" borderId="0" xfId="0" applyFont="1" applyBorder="1" applyAlignment="1"/>
    <xf numFmtId="0" fontId="12" fillId="4" borderId="8" xfId="0" applyFont="1" applyFill="1" applyBorder="1" applyAlignment="1">
      <alignment vertical="center" textRotation="45" wrapText="1"/>
    </xf>
    <xf numFmtId="0" fontId="0" fillId="0" borderId="0" xfId="0" applyFill="1" applyBorder="1"/>
    <xf numFmtId="0" fontId="3" fillId="5" borderId="0" xfId="0" applyFont="1" applyFill="1" applyBorder="1"/>
    <xf numFmtId="0" fontId="3" fillId="6" borderId="1" xfId="0" applyFont="1" applyFill="1" applyBorder="1" applyAlignment="1">
      <alignment horizontal="right"/>
    </xf>
    <xf numFmtId="0" fontId="3" fillId="6" borderId="0" xfId="0" applyFont="1" applyFill="1" applyBorder="1"/>
    <xf numFmtId="0" fontId="3" fillId="7" borderId="0" xfId="0" applyFont="1" applyFill="1" applyBorder="1"/>
    <xf numFmtId="0" fontId="7" fillId="7" borderId="0" xfId="0" applyFont="1" applyFill="1" applyBorder="1"/>
    <xf numFmtId="0" fontId="0" fillId="7" borderId="0" xfId="0" applyFill="1" applyBorder="1"/>
    <xf numFmtId="0" fontId="9" fillId="4" borderId="8" xfId="0" applyFont="1" applyFill="1" applyBorder="1" applyAlignment="1">
      <alignment horizontal="center"/>
    </xf>
    <xf numFmtId="0" fontId="3" fillId="0" borderId="0" xfId="0" applyFont="1" applyFill="1" applyBorder="1" applyAlignment="1"/>
    <xf numFmtId="8" fontId="3" fillId="0" borderId="0" xfId="0" applyNumberFormat="1" applyFont="1" applyFill="1" applyBorder="1" applyAlignment="1"/>
    <xf numFmtId="0" fontId="9" fillId="0" borderId="6" xfId="0" applyFont="1" applyFill="1" applyBorder="1" applyAlignment="1">
      <alignment horizontal="center"/>
    </xf>
    <xf numFmtId="0" fontId="12" fillId="0" borderId="0" xfId="0" applyFont="1" applyFill="1" applyBorder="1" applyAlignment="1">
      <alignment vertical="center" textRotation="45" wrapText="1"/>
    </xf>
  </cellXfs>
  <cellStyles count="2">
    <cellStyle name="Normal" xfId="0" builtinId="0"/>
    <cellStyle name="Normal 5" xfId="1"/>
  </cellStyles>
  <dxfs count="0"/>
  <tableStyles count="0" defaultTableStyle="TableStyleMedium2" defaultPivotStyle="PivotStyleLight16"/>
  <colors>
    <mruColors>
      <color rgb="FFFFCCFF"/>
      <color rgb="FF66FF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theme" Target="theme/theme1.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3" Type="http://schemas.openxmlformats.org/officeDocument/2006/relationships/revisionLog" Target="revisionLog3.xml"/><Relationship Id="rId7" Type="http://schemas.openxmlformats.org/officeDocument/2006/relationships/revisionLog" Target="revisionLog7.xml"/><Relationship Id="rId12" Type="http://schemas.openxmlformats.org/officeDocument/2006/relationships/revisionLog" Target="revisionLog12.xml"/><Relationship Id="rId2" Type="http://schemas.openxmlformats.org/officeDocument/2006/relationships/revisionLog" Target="revisionLog2.xml"/><Relationship Id="rId1" Type="http://schemas.openxmlformats.org/officeDocument/2006/relationships/revisionLog" Target="revisionLog1.xml"/><Relationship Id="rId6" Type="http://schemas.openxmlformats.org/officeDocument/2006/relationships/revisionLog" Target="revisionLog6.xml"/><Relationship Id="rId11" Type="http://schemas.openxmlformats.org/officeDocument/2006/relationships/revisionLog" Target="revisionLog11.xml"/><Relationship Id="rId5" Type="http://schemas.openxmlformats.org/officeDocument/2006/relationships/revisionLog" Target="revisionLog5.xml"/><Relationship Id="rId10" Type="http://schemas.openxmlformats.org/officeDocument/2006/relationships/revisionLog" Target="revisionLog10.xml"/><Relationship Id="rId4" Type="http://schemas.openxmlformats.org/officeDocument/2006/relationships/revisionLog" Target="revisionLog4.xml"/><Relationship Id="rId9" Type="http://schemas.openxmlformats.org/officeDocument/2006/relationships/revisionLog" Target="revisionLog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647CDB4-1571-4EEC-A732-F32783647A13}" diskRevisions="1" revisionId="230" version="2">
  <header guid="{E632E997-20FD-4E3C-9858-2D881D015186}" dateTime="2016-08-30T09:31:50" maxSheetId="3" userName="Matthew Nelson" r:id="rId1">
    <sheetIdMap count="2">
      <sheetId val="1"/>
      <sheetId val="2"/>
    </sheetIdMap>
  </header>
  <header guid="{CD70E500-0AE3-4DAC-955A-DBC06B7BBE96}" dateTime="2016-08-30T10:00:36" maxSheetId="3" userName="Matthew Nelson" r:id="rId2">
    <sheetIdMap count="2">
      <sheetId val="1"/>
      <sheetId val="2"/>
    </sheetIdMap>
  </header>
  <header guid="{2F004D6E-BC24-4F15-BD10-DEFFD0082188}" dateTime="2016-08-30T10:18:33" maxSheetId="3" userName="Matthew Nelson" r:id="rId3">
    <sheetIdMap count="2">
      <sheetId val="1"/>
      <sheetId val="2"/>
    </sheetIdMap>
  </header>
  <header guid="{8AE088F4-F92B-4B8E-88F5-22B9D583266B}" dateTime="2016-08-30T10:38:50" maxSheetId="3" userName="Matthew Nelson" r:id="rId4" minRId="1">
    <sheetIdMap count="2">
      <sheetId val="1"/>
      <sheetId val="2"/>
    </sheetIdMap>
  </header>
  <header guid="{D842BAE9-85E4-4C28-9707-96D77E5FBB30}" dateTime="2016-08-30T10:59:44" maxSheetId="3" userName="Matthew Nelson" r:id="rId5">
    <sheetIdMap count="2">
      <sheetId val="1"/>
      <sheetId val="2"/>
    </sheetIdMap>
  </header>
  <header guid="{B1AA78E2-4682-41F3-8A3F-5FA605338BF4}" dateTime="2016-09-01T11:04:10" maxSheetId="3" userName="Matthew Nelson" r:id="rId6" minRId="2">
    <sheetIdMap count="2">
      <sheetId val="1"/>
      <sheetId val="2"/>
    </sheetIdMap>
  </header>
  <header guid="{537F45BD-066C-427F-9ECA-357FDFB6CC34}" dateTime="2016-09-01T13:16:03" maxSheetId="3" userName="Mike Tassano" r:id="rId7">
    <sheetIdMap count="2">
      <sheetId val="1"/>
      <sheetId val="2"/>
    </sheetIdMap>
  </header>
  <header guid="{618452C9-2139-467B-BD2C-67A738AA9247}" dateTime="2016-09-01T14:11:42" maxSheetId="3" userName="Mike Tassano" r:id="rId8" minRId="8" maxRId="33">
    <sheetIdMap count="2">
      <sheetId val="1"/>
      <sheetId val="2"/>
    </sheetIdMap>
  </header>
  <header guid="{F12E38D1-58BC-4F5C-B6EF-7D88A4932F58}" dateTime="2016-09-01T14:34:16" maxSheetId="3" userName="Mike Tassano" r:id="rId9" minRId="34" maxRId="41">
    <sheetIdMap count="2">
      <sheetId val="1"/>
      <sheetId val="2"/>
    </sheetIdMap>
  </header>
  <header guid="{DB0D73C8-EC78-4D9D-8371-9CEB45499D85}" dateTime="2016-09-02T11:44:57" maxSheetId="3" userName="Mike Tassano" r:id="rId10" minRId="47" maxRId="67">
    <sheetIdMap count="2">
      <sheetId val="1"/>
      <sheetId val="2"/>
    </sheetIdMap>
  </header>
  <header guid="{C90D45DE-D153-4BD9-A42D-7D69299326B4}" dateTime="2016-09-02T11:54:56" maxSheetId="3" userName="Mike Tassano" r:id="rId11" minRId="68" maxRId="218">
    <sheetIdMap count="2">
      <sheetId val="1"/>
      <sheetId val="2"/>
    </sheetIdMap>
  </header>
  <header guid="{D647CDB4-1571-4EEC-A732-F32783647A13}" dateTime="2016-09-02T16:49:45" maxSheetId="3" userName="Sheryl Duran" r:id="rId12" minRId="224">
    <sheetIdMap count="2">
      <sheetId val="1"/>
      <sheetId val="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1" cell="R26" guid="{CA9F186D-7539-4E8B-9201-6A317A2BDBD9}" author="Matthew Nelson" newLength="18"/>
  <rcmt sheetId="1" cell="P28" guid="{E059CD8F-5318-47C2-9F94-C36335029257}" author="Matthew Nelson" newLength="27"/>
  <rcmt sheetId="1" cell="N29" guid="{48276587-386B-4000-AAC1-1A951BD01590}" author="Matthew Nelson" newLength="24"/>
  <rcmt sheetId="1" cell="O29" guid="{70B8120D-27A8-4847-BA3F-1EF24C6790BF}" author="Matthew Nelson" newLength="23"/>
  <rcmt sheetId="1" cell="K30" guid="{CBED0B85-F933-4F2B-A64F-F482DA8A8C80}" author="Matthew Nelson" newLength="49"/>
  <rcmt sheetId="1" cell="N30" guid="{026EEDC4-8443-45DB-8690-00C46E18E0C3}" author="Matthew Nelson" newLength="42"/>
  <rcmt sheetId="1" cell="O30" guid="{170F89EA-59C2-4015-B19D-4A55FADF4039}" author="Matthew Nelson" newLength="36"/>
  <rcmt sheetId="1" cell="Q30" guid="{82B2DB85-22C2-4888-BCDD-4D3D7A96A9E3}" author="Matthew Nelson" newLength="18"/>
  <rcmt sheetId="1" cell="K31" guid="{68D21C8F-AA8E-4A40-967E-AC797C7151D7}" author="Matthew Nelson" newLength="114"/>
  <rcmt sheetId="1" cell="N31" guid="{D2DEAF75-C84D-4B63-9DE9-8048C90B2345}" author="Matthew Nelson" newLength="29"/>
  <rcmt sheetId="1" cell="P31" guid="{2B5CF02D-57F5-479F-930B-33D68C00328E}" author="Matthew Nelson" newLength="59"/>
  <rcmt sheetId="1" cell="P32" guid="{029D542E-9E31-4B4C-8AEA-4E68D99B819E}" author="Matthew Nelson" newLength="27"/>
  <rcmt sheetId="1" cell="Q32" guid="{7D5812C7-45F8-4950-8414-2FFFB5CAD742}" author="Matthew Nelson" newLength="60"/>
  <rcmt sheetId="1" cell="K33" guid="{54CD815B-C0F2-448D-B422-874137469429}" author="Matthew Nelson" newLength="25"/>
  <rcmt sheetId="1" cell="N33" guid="{8B3B4061-7F26-46C5-AC3C-6ADF23F678C8}" author="Matthew Nelson" newLength="52"/>
  <rcmt sheetId="1" cell="Q33" guid="{C7677FCB-DAF3-416D-B303-7B6733A01151}" author="Matthew Nelson" newLength="18"/>
  <rcmt sheetId="1" cell="O34" guid="{E08DCC26-2DC6-450F-A44F-8A4578DCC38A}" author="Matthew Nelson" newLength="43"/>
  <rcmt sheetId="1" cell="Q34" guid="{47C5DA08-8DB0-4818-ABF1-807540EFC0DD}" author="Matthew Nelson" newLength="18"/>
  <rcmt sheetId="1" cell="K35" guid="{7566AAC9-B26B-4F0C-8910-72216AC22226}" author="Matthew Nelson" newLength="60"/>
  <rcmt sheetId="1" cell="O35" guid="{4C8E0574-9971-40BC-886C-9C48180F8973}" author="Matthew Nelson" newLength="47"/>
  <rcmt sheetId="1" cell="P35" guid="{4754EFB6-E7F3-4160-8CB0-3DE3BDCD6093}" author="Matthew Nelson" newLength="47"/>
  <rcmt sheetId="1" cell="N36" guid="{FC234AB5-8DDD-4A39-A5B2-BCC8BDCF64E0}" author="Matthew Nelson" newLength="27"/>
  <rcmt sheetId="1" cell="O36" guid="{A7D9B295-6C5D-401F-BD73-73543A8A9C23}" author="Matthew Nelson" newLength="19"/>
  <rcmt sheetId="1" cell="Q36" guid="{4D9BB847-7B72-46AA-AA20-AB50A51301E2}" author="Matthew Nelson" newLength="24"/>
  <rcmt sheetId="1" cell="O37" guid="{8E68FBFF-B661-41FF-B3F8-3BAFF8EAC599}" author="Matthew Nelson" newLength="19"/>
  <rcmt sheetId="1" cell="Q37" guid="{50B69BD5-C260-4299-B0E9-0753F20F9F2F}" author="Matthew Nelson" newLength="18"/>
  <rcmt sheetId="1" cell="O38" guid="{7413E4D3-36A2-40E1-96A7-0E2E64220EE5}" author="Matthew Nelson" newLength="19"/>
  <rcmt sheetId="1" cell="K39" guid="{F8571B55-E3AA-477E-BF28-12D42860EC72}" author="Matthew Nelson" newLength="71"/>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1" cell="P67" guid="{32E1C42D-7302-462B-B2E5-C37D80E64768}" author="Matthew Nelson" newLength="25"/>
  <rcmt sheetId="1" cell="Q67" guid="{D2C903CA-EE94-411B-B195-A93C1563581E}" author="Matthew Nelson" newLength="25"/>
  <rcmt sheetId="1" cell="P68" guid="{55FC024C-E0B9-4430-8237-6AF5AE1CCD54}" author="Matthew Nelson" newLength="25"/>
  <rcmt sheetId="1" cell="R68" guid="{C98A37E0-3677-4DFE-A5E0-47904C1F0509}" author="Matthew Nelson" newLength="30"/>
  <rcmt sheetId="1" cell="K69" guid="{C9E82094-FADA-48ED-92C1-2C0FD805D5D0}" author="Matthew Nelson" newLength="32"/>
  <rcmt sheetId="1" cell="N69" guid="{275407E2-E18C-4496-A859-A98F0B84FE54}" author="Matthew Nelson" newLength="22"/>
  <rcmt sheetId="1" cell="O69" guid="{693FBA57-1A86-416A-ADE7-3799C9BF1F8A}" author="Matthew Nelson" newLength="22"/>
  <rcmt sheetId="1" cell="Q69" guid="{EC4B2535-B38E-489B-A0C5-71C46F97A932}" author="Matthew Nelson" newLength="22"/>
  <rcmt sheetId="1" cell="K70" guid="{E071F100-7CC9-44AD-BAFE-F161B58482C1}" author="Matthew Nelson" newLength="61"/>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
    <oc r="F80" t="inlineStr">
      <is>
        <t>Harvest Road, Blaack Avenue, Northway Road</t>
      </is>
    </oc>
    <nc r="F80" t="inlineStr">
      <is>
        <t>Harvest Road, Black Avenue, Northway Road</t>
      </is>
    </nc>
  </rcc>
  <rcmt sheetId="1" cell="O71" guid="{8478CE68-F33B-46D7-92FC-437EEC4CE733}" author="Matthew Nelson" newLength="19"/>
  <rcmt sheetId="1" cell="P71" guid="{CA15F92E-D4E5-4E73-AE1A-CA44A3173B9A}" author="Matthew Nelson" newLength="28"/>
  <rcmt sheetId="1" cell="Q71" guid="{22E24CE6-7986-4664-B5B7-48E7449B7DED}" author="Matthew Nelson" newLength="19"/>
  <rcmt sheetId="1" cell="N72" guid="{87E2EC82-7CF4-4AAC-9CE5-9FEFB0DA555D}" author="Matthew Nelson" newLength="19"/>
  <rcmt sheetId="1" cell="O72" guid="{2C1CE977-DDB5-42BF-B4E0-C9FAF58F44FF}" author="Matthew Nelson" newLength="28"/>
  <rcmt sheetId="1" cell="P72" guid="{7904B0E4-AA40-412D-AE96-6EC9217FD098}" author="Matthew Nelson" newLength="28"/>
  <rcmt sheetId="1" cell="Q72" guid="{DF77CB4C-399D-47CC-AF08-040483BA2A50}" author="Matthew Nelson" newLength="28"/>
  <rcmt sheetId="1" cell="N73" guid="{E88F2017-4ECD-47DB-AD48-6A1D818224DC}" author="Matthew Nelson" newLength="19"/>
  <rcmt sheetId="1" cell="O73" guid="{804E3AD1-2C6B-48EB-9C6B-02892667C102}" author="Matthew Nelson" newLength="19"/>
  <rcmt sheetId="1" cell="Q73" guid="{95EC0336-544C-4C78-96AD-F125F2252BC3}" author="Matthew Nelson" newLength="19"/>
  <rcmt sheetId="1" cell="K74" guid="{FD5C6159-62E5-488A-893C-3C7EDA1A45E2}" author="Matthew Nelson" newLength="40"/>
  <rcmt sheetId="1" cell="N74" guid="{60301865-7E1B-4BE2-9C4D-176224467819}" author="Matthew Nelson" newLength="19"/>
  <rcmt sheetId="1" cell="P74" guid="{595CED32-1229-4741-A574-87FE1C94E7D3}" author="Matthew Nelson" newLength="27"/>
  <rcmt sheetId="1" cell="Q74" guid="{8E26E4F6-FF3F-4F2C-85F5-D27144323AFB}" author="Matthew Nelson" newLength="18"/>
  <rcmt sheetId="1" cell="P75" guid="{F16921DC-83B2-4849-A869-25463970FB0D}" author="Matthew Nelson" newLength="19"/>
  <rcmt sheetId="1" cell="Q75" guid="{42F4D9E6-6A52-4733-AC06-739CB589EA92}" author="Matthew Nelson" newLength="19"/>
  <rcmt sheetId="1" cell="N76" guid="{6486FC4D-722C-4793-B195-E1558418EB14}" author="Matthew Nelson" newLength="19"/>
  <rcmt sheetId="1" cell="O76" guid="{0132A47C-383D-4330-86A4-2EA6FF7B2B75}" author="Matthew Nelson" newLength="19"/>
  <rcmt sheetId="1" cell="Q76" guid="{29765A93-12F0-45B6-BB27-C2E7C872507A}" author="Matthew Nelson" newLength="19"/>
  <rcmt sheetId="1" cell="P77" guid="{4FD44D14-A668-49B9-8529-1D475988957D}" author="Matthew Nelson" newLength="33"/>
  <rcmt sheetId="1" cell="Q77" guid="{01F8E47C-2883-43D8-92C0-E6E49F863D87}" author="Matthew Nelson" newLength="19"/>
  <rcmt sheetId="1" cell="K78" guid="{80EEF952-2465-49F8-88DB-F145C6C9B6B5}" author="Matthew Nelson" newLength="42"/>
  <rcmt sheetId="1" cell="Q78" guid="{44CA1142-D146-4991-B2A9-9CF09F17AACE}" author="Matthew Nelson" newLength="18"/>
  <rcmt sheetId="1" cell="Q79" guid="{9AA77947-0FB7-4B8B-94F7-641536CD2347}" author="Matthew Nelson" newLength="18"/>
  <rcmt sheetId="1" cell="K80" guid="{1486681F-89F8-45B9-AAF0-DE791DD2E908}" author="Matthew Nelson" newLength="33"/>
  <rcmt sheetId="1" cell="Q81" guid="{B46F8D69-6525-4B77-B7A1-6F8ACA7FEF59}" author="Matthew Nelson" newLength="18"/>
  <rcmt sheetId="1" cell="K82" guid="{6194EF83-1AAF-4AF1-BD9A-DF0E9DF872B6}" author="Matthew Nelson" newLength="55"/>
  <rcmt sheetId="1" cell="Q82" guid="{463DDAAD-2B8D-4795-80F4-3D63A4C1E6A9}" author="Matthew Nelson" newLength="19"/>
  <rcmt sheetId="1" cell="Q83" guid="{A8EA0C74-A1FD-48AF-A7D6-CAFF34CB9091}" author="Matthew Nelson" newLength="19"/>
  <rcmt sheetId="1" cell="Q84" guid="{02FA0777-D704-48A3-8621-908DE7133038}" author="Matthew Nelson" newLength="18"/>
  <rcmt sheetId="1" cell="K85" guid="{4EDA74AB-169C-44CE-9C5D-33D5AF77F441}" author="Matthew Nelson" newLength="80"/>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1" cell="Q143" guid="{EFE2FE20-672A-4ED1-8BD5-8B6BEE592B41}" author="Matthew Nelson" newLength="19"/>
  <rcmt sheetId="1" cell="O144" guid="{CCACD664-C048-4872-B43B-3F87A2FEBD7F}" author="Matthew Nelson" newLength="19"/>
  <rcmt sheetId="1" cell="Q144" guid="{D1793868-E609-4040-8429-1B31B0110394}" author="Matthew Nelson" newLength="19"/>
  <rcmt sheetId="1" cell="O145" guid="{B00A6DEC-2EB3-4014-B796-48F4370DB883}" author="Matthew Nelson" newLength="19"/>
  <rcmt sheetId="1" cell="Q145" guid="{CFCD44B0-9EA8-4EC2-A1C1-7E89CBAD0C31}" author="Matthew Nelson" newLength="19"/>
  <rcmt sheetId="1" cell="O147" guid="{0A90281F-1673-4166-89B3-0E1D4E6C1AFD}" author="Matthew Nelson" newLength="19"/>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 sId="1">
    <oc r="E126" t="inlineStr">
      <is>
        <t>Arroyo de Laguna/Centennial Trail Connection</t>
      </is>
    </oc>
    <nc r="E126" t="inlineStr">
      <is>
        <t>Arroyo de la Laguna/Centennial Trail Connection</t>
      </is>
    </nc>
  </rcc>
  <rcmt sheetId="1" cell="O125" guid="{734933AA-6180-4E1C-9860-A23A636FA722}" author="Matthew Nelson" newLength="31"/>
  <rcmt sheetId="1" cell="R125" guid="{3FC70399-6BD4-417A-BAF6-C0118E48C9DC}" author="Matthew Nelson" newLength="48"/>
  <rcmt sheetId="1" cell="E126" guid="{35A51F41-DDD3-4ADB-A5C5-1BF175FD9D8D}" author="Matthew Nelson" newLength="53"/>
  <rcmt sheetId="1" cell="N126" guid="{D3E4EC3D-8E5B-44C9-A04F-E6924D2CBD35}" author="Matthew Nelson" newLength="23"/>
  <rcmt sheetId="1" cell="R126" guid="{2DA3E729-2D1E-4A40-8A21-A208A241DE0F}" author="Matthew Nelson" newLength="30"/>
  <rcmt sheetId="1" cell="O128" guid="{1E3D357C-BBDB-4C92-A2B0-B48980F0E88A}" author="Matthew Nelson" newLength="19"/>
  <rcmt sheetId="1" cell="O129" guid="{CA8D768C-2D96-49C9-8F2E-12119C43475F}" author="Matthew Nelson" newLength="19"/>
  <rcmt sheetId="1" cell="E130" guid="{1007E26F-3302-4025-AA39-D2FBCB43C872}" author="Matthew Nelson" newLength="38"/>
  <rcmt sheetId="1" cell="O131" guid="{3C17BFEC-C28D-44E0-A632-DBC440B62D15}" author="Matthew Nelson" newLength="24"/>
  <rcmt sheetId="1" cell="Q132" guid="{873414AD-2F07-4E52-AD2A-5A04EE01B4BB}" author="Matthew Nelson" newLength="18"/>
  <rcmt sheetId="1" cell="M133" guid="{FF3B49C4-D928-43C2-9A00-4C0D704A4116}" author="Matthew Nelson" newLength="32"/>
  <rcmt sheetId="1" cell="O134" guid="{1E0261FF-FB5E-4EFE-9DB5-C0E06E761ADB}" author="Matthew Nelson" newLength="18"/>
  <rcmt sheetId="1" cell="Q134" guid="{BC904E97-CE14-41B5-AA5B-BDCEFAFA92A9}" author="Matthew Nelson" newLength="18"/>
  <rcmt sheetId="1" cell="N135" guid="{9A3FFBBC-311A-4597-A778-A5CA8FFDE3DD}" author="Matthew Nelson" newLength="18"/>
  <rcmt sheetId="1" cell="O135" guid="{74160762-D9A1-49E0-913F-BBC25EC987CC}" author="Matthew Nelson" newLength="19"/>
  <rcmt sheetId="1" cell="Q135" guid="{C627174D-A6E5-43DE-A5B5-3AF1C201161D}" author="Matthew Nelson" newLength="19"/>
  <rcmt sheetId="1" cell="O136" guid="{CC8363A4-8C52-452B-8BB2-F8307F9E0A45}" author="Matthew Nelson" newLength="19"/>
  <rcmt sheetId="1" cell="Q136" guid="{2D617838-4439-4C06-9F4C-5E73871B38BF}" author="Matthew Nelson" newLength="18"/>
  <rcmt sheetId="1" cell="R136" guid="{D12B4547-FF63-4352-8465-504E9D6425B0}" author="Matthew Nelson" newLength="19"/>
  <rcmt sheetId="1" cell="N137" guid="{3CC3E274-27AC-4D8A-BFD1-79F371FA2DD0}" author="Matthew Nelson" newLength="19"/>
  <rcmt sheetId="1" cell="P137" guid="{0482FF48-4C15-4784-B784-8BC4D562131B}" author="Matthew Nelson" newLength="23"/>
  <rcmt sheetId="1" cell="Q137" guid="{29B10DE4-D2A8-4F01-82E2-0CFD32A5C7F7}" author="Matthew Nelson" newLength="24"/>
  <rcmt sheetId="1" cell="N138" guid="{3BE81C46-8893-4083-8A3D-F336C0FD5604}" author="Matthew Nelson" newLength="30"/>
  <rcmt sheetId="1" cell="O138" guid="{315DB3D8-07EB-49CF-B0DB-A001F8D0CD21}" author="Matthew Nelson" newLength="24"/>
  <rcmt sheetId="1" cell="P138" guid="{59649395-9C6D-4399-8973-657656A0E6DD}" author="Matthew Nelson" newLength="22"/>
  <rcmt sheetId="1" cell="Q138" guid="{78840623-6BE9-4266-AA90-2728BFBD7F16}" author="Matthew Nelson" newLength="23"/>
  <rcmt sheetId="1" cell="N139" guid="{F2CB66DC-CA6A-4FB2-831C-B413E3D25208}" author="Matthew Nelson" newLength="19"/>
  <rcmt sheetId="1" cell="O139" guid="{D2944774-65B2-46FB-B91E-CABA8F551DCA}" author="Matthew Nelson" newLength="19"/>
  <rcmt sheetId="1" cell="Q139" guid="{DDB0BAE3-0A2D-4190-A952-1C72507AA112}" author="Matthew Nelson" newLength="19"/>
  <rcmt sheetId="1" cell="R139" guid="{43B6FDB4-1095-4A98-AB1A-C569494EF23D}" author="Matthew Nelson" newLength="19"/>
  <rcmt sheetId="1" cell="G142" guid="{732606AD-A3A4-4A64-A019-535F16250ACB}" author="Matthew Nelson" newLength="31"/>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6A9EC007_4EC7_4C7B_A4CF_31CA40AFBF48_.wvu.PrintArea" hidden="1" oldHidden="1">
    <formula>'Project List'!$A$1:$W$147</formula>
  </rdn>
  <rdn rId="0" localSheetId="1" customView="1" name="Z_6A9EC007_4EC7_4C7B_A4CF_31CA40AFBF48_.wvu.Cols" hidden="1" oldHidden="1">
    <formula>'Project List'!$B:$C,'Project List'!$H:$H,'Project List'!$J:$J,'Project List'!$L:$L</formula>
  </rdn>
  <rdn rId="0" localSheetId="1" customView="1" name="Z_6A9EC007_4EC7_4C7B_A4CF_31CA40AFBF48_.wvu.FilterData" hidden="1" oldHidden="1">
    <formula>'Project List'!$A$2:$V$151</formula>
  </rdn>
  <rdn rId="0" localSheetId="2" customView="1" name="Z_6A9EC007_4EC7_4C7B_A4CF_31CA40AFBF48_.wvu.Cols" hidden="1" oldHidden="1">
    <formula>'Ped Projects'!$I:$J</formula>
  </rdn>
  <rdn rId="0" localSheetId="2" customView="1" name="Z_6A9EC007_4EC7_4C7B_A4CF_31CA40AFBF48_.wvu.FilterData" hidden="1" oldHidden="1">
    <formula>'Ped Projects'!$A$1:$AB$1</formula>
  </rdn>
  <rcv guid="{6A9EC007-4EC7-4C7B-A4CF-31CA40AFBF48}"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V8" start="0" length="0">
    <dxf/>
  </rfmt>
  <rfmt sheetId="1" sqref="V9" start="0" length="0">
    <dxf/>
  </rfmt>
  <rcc rId="8" sId="1">
    <oc r="K5" t="inlineStr">
      <is>
        <t>Consider installing new marked crosswalk with median refuge and curb extensions</t>
      </is>
    </oc>
    <nc r="K5" t="inlineStr">
      <is>
        <t>Install new marked crosswalk with median refuge and curb extensions</t>
      </is>
    </nc>
  </rcc>
  <rcc rId="9" sId="1">
    <oc r="K6" t="inlineStr">
      <is>
        <t>Consider installing new marked crosswalk with median refuge and curb extensions</t>
      </is>
    </oc>
    <nc r="K6" t="inlineStr">
      <is>
        <t>install new marked crosswalk with median refuge and curb extensions</t>
      </is>
    </nc>
  </rcc>
  <rcc rId="10" sId="1">
    <oc r="K10" t="inlineStr">
      <is>
        <t>Remove slip lanes and install support for bicyclists turning between W. Las Positas and Hopyard.</t>
      </is>
    </oc>
    <nc r="K10" t="inlineStr">
      <is>
        <t>Remove slip lanes or install upgrades to allow for bicyclists turning between W. Las Positas and Hopyard.</t>
      </is>
    </nc>
  </rcc>
  <rcc rId="11" sId="1">
    <oc r="K13" t="inlineStr">
      <is>
        <t xml:space="preserve"> Retime signal to accommodate slower bicyclists and pedestrians</t>
      </is>
    </oc>
    <nc r="K13"/>
  </rcc>
  <rcc rId="12" sId="1">
    <oc r="K14" t="inlineStr">
      <is>
        <t>Enhance existing crosswalk with ladder striping and PHB or signal</t>
      </is>
    </oc>
    <nc r="K14" t="inlineStr">
      <is>
        <t>PHB or signal</t>
      </is>
    </nc>
  </rcc>
  <rcc rId="13" sId="1">
    <oc r="M13" t="inlineStr">
      <is>
        <t xml:space="preserve">Remove Slip lanes </t>
      </is>
    </oc>
    <nc r="M13" t="inlineStr">
      <is>
        <t>Remove Slip lanes  or install upgrades to allow for improved bicycle and pedestrian circulation</t>
      </is>
    </nc>
  </rcc>
  <rcc rId="14" sId="1">
    <nc r="V15" t="inlineStr">
      <is>
        <t>this scoring should match the other similar projects</t>
      </is>
    </nc>
  </rcc>
  <rcc rId="15" sId="1">
    <nc r="V20" t="inlineStr">
      <is>
        <t>this scoring should match the other similar projects</t>
      </is>
    </nc>
  </rcc>
  <rfmt sheetId="1" sqref="V20">
    <dxf>
      <fill>
        <patternFill patternType="solid">
          <bgColor theme="0" tint="-0.14999847407452621"/>
        </patternFill>
      </fill>
    </dxf>
  </rfmt>
  <rfmt sheetId="1" sqref="V15">
    <dxf>
      <fill>
        <patternFill patternType="solid">
          <bgColor theme="0" tint="-0.14999847407452621"/>
        </patternFill>
      </fill>
    </dxf>
  </rfmt>
  <rfmt sheetId="1" sqref="A4:A10">
    <dxf>
      <fill>
        <patternFill patternType="solid">
          <bgColor rgb="FFFFCCFF"/>
        </patternFill>
      </fill>
    </dxf>
  </rfmt>
  <rfmt sheetId="1" sqref="V4" start="0" length="0">
    <dxf/>
  </rfmt>
  <rfmt sheetId="1" sqref="V4:V9">
    <dxf>
      <fill>
        <patternFill patternType="solid">
          <bgColor rgb="FFFFCCFF"/>
        </patternFill>
      </fill>
    </dxf>
  </rfmt>
  <rcc rId="16" sId="1">
    <nc r="V8" t="inlineStr">
      <is>
        <t xml:space="preserve">East of Santa Rita is not on the near term network </t>
      </is>
    </nc>
  </rcc>
  <rcc rId="17" sId="1">
    <nc r="V4" t="inlineStr">
      <is>
        <t xml:space="preserve">East of Santa Rita is not on the near term network </t>
      </is>
    </nc>
  </rcc>
  <rcc rId="18" sId="1">
    <nc r="V5" t="inlineStr">
      <is>
        <t xml:space="preserve">East of Santa Rita is not on the near term network </t>
      </is>
    </nc>
  </rcc>
  <rcc rId="19" sId="1">
    <nc r="V6" t="inlineStr">
      <is>
        <t xml:space="preserve">East of Santa Rita is not on the near term network </t>
      </is>
    </nc>
  </rcc>
  <rcc rId="20" sId="1">
    <nc r="V7" t="inlineStr">
      <is>
        <t xml:space="preserve">East of Santa Rita is not on the near term network </t>
      </is>
    </nc>
  </rcc>
  <rcc rId="21" sId="1">
    <nc r="V9" t="inlineStr">
      <is>
        <t xml:space="preserve">East of Santa Rita is not on the near term network </t>
      </is>
    </nc>
  </rcc>
  <rcc rId="22" sId="1">
    <oc r="K22" t="inlineStr">
      <is>
        <t>Retime signal to accommodate slower bicyclists due to topography and extend; Remove slip lane; Stripe and stagger advanced stop bars to reduce risk of multiple-threat collisions; Install cyclist detection from sidewalk/paths; install trail wayfinding and shared path markings; stripe crosswalks as trail crossings and stripe green bike lanes on approaches and through the intersection</t>
      </is>
    </oc>
    <nc r="K22" t="inlineStr">
      <is>
        <t>Remove slip lane or install upgrades to allow for improved bike/ped circulation; Stripe and stagger advanced stop bars to reduce risk of multiple-threat collisions; Install cyclist detection from sidewalk/paths; install trail wayfinding and shared path markings; stripe crosswalks as trail crossings and stripe green bike lanes on approaches and through the intersection</t>
      </is>
    </nc>
  </rcc>
  <rcc rId="23" sId="1" xfDxf="1" dxf="1">
    <nc r="X12" t="inlineStr">
      <is>
        <t>or install upgrades to allow for improved bike/ped circulation</t>
      </is>
    </nc>
    <ndxf>
      <font>
        <color auto="1"/>
      </font>
    </ndxf>
  </rcc>
  <rcc rId="24" sId="1">
    <nc r="V22" t="inlineStr">
      <is>
        <t>partially protected intersection was my recommendation in staff report.  I called it "medium term" we may move it to short term.  The 200 foot sidewalk gap was also "medium" term.</t>
      </is>
    </nc>
  </rcc>
  <rfmt sheetId="1" sqref="W3:W23">
    <dxf>
      <fill>
        <patternFill patternType="solid">
          <bgColor theme="4" tint="0.79998168889431442"/>
        </patternFill>
      </fill>
    </dxf>
  </rfmt>
  <rcc rId="25" sId="1">
    <nc r="W3" t="inlineStr">
      <is>
        <t>MT reviewed</t>
      </is>
    </nc>
  </rcc>
  <rcc rId="26" sId="1">
    <oc r="K25" t="inlineStr">
      <is>
        <t>Remove slip lane</t>
      </is>
    </oc>
    <nc r="K25" t="inlineStr">
      <is>
        <t>Remove slip lane or install upgrades to allow for improved bike/ped circulation</t>
      </is>
    </nc>
  </rcc>
  <rcc rId="27" sId="1">
    <oc r="K39">
      <f>H39</f>
    </oc>
    <nc r="K39" t="inlineStr">
      <is>
        <t>remove slip lanes or install upgrades to allow for improved bike/ped circulation</t>
      </is>
    </nc>
  </rcc>
  <rfmt sheetId="1" sqref="W43">
    <dxf>
      <fill>
        <patternFill patternType="solid">
          <bgColor theme="4" tint="0.79998168889431442"/>
        </patternFill>
      </fill>
    </dxf>
  </rfmt>
  <rfmt sheetId="1" sqref="W43:W62">
    <dxf>
      <fill>
        <patternFill>
          <bgColor theme="4" tint="0.79998168889431442"/>
        </patternFill>
      </fill>
    </dxf>
  </rfmt>
  <rcc rId="28" sId="1">
    <nc r="W43" t="inlineStr">
      <is>
        <t>MT reviewed</t>
      </is>
    </nc>
  </rcc>
  <rcc rId="29" sId="1">
    <oc r="F43" t="inlineStr">
      <is>
        <t>Intersection with 1st Street</t>
      </is>
    </oc>
    <nc r="F43" t="inlineStr">
      <is>
        <t>Main Street</t>
      </is>
    </nc>
  </rcc>
  <rcc rId="30" sId="1">
    <nc r="V56" t="inlineStr">
      <is>
        <t>I think we are missing a level for connectivity.  This is a low stress  improvement that gets 2 points because it isn't 1/2 mile long - that is same as if we made a high stress facility</t>
      </is>
    </nc>
  </rcc>
  <rcc rId="31" sId="1">
    <oc r="K59" t="inlineStr">
      <is>
        <t xml:space="preserve">Designate east sidewalk as Class I path and provide wayfinding directing bicyclists to use the path.  Maintain existing high-traffic stress bicycle lanes  </t>
      </is>
    </oc>
    <nc r="K59" t="inlineStr">
      <is>
        <t xml:space="preserve">Designate east sidewalk as Class I path and provide wayfinding directing bicyclists to use the path.  Maintain existing bicycle lanes  </t>
      </is>
    </nc>
  </rcc>
  <rcc rId="32" sId="1">
    <oc r="K60" t="inlineStr">
      <is>
        <t xml:space="preserve">Remove slip lanes; retime signal to accommodate slower pedestrians and bicyclists on this safe routes to school route.  Improve connection to the Sports Park, Tennis Park, and the Pleasanton Canal Trail, including wayfinding. </t>
      </is>
    </oc>
    <nc r="K60" t="inlineStr">
      <is>
        <t xml:space="preserve">Remove slip lanes or install upgrades to allow for improved bike/ped circulation. Improve connection to the Sports Park, Tennis Park, and the Pleasanton Canal Trail, including wayfinding. </t>
      </is>
    </nc>
  </rcc>
  <rcc rId="33" sId="1">
    <oc r="K62" t="inlineStr">
      <is>
        <t>Enhance stop controlled crosswalks by removing slip lanes, high visibility striping, installing median refuges, transition cycle track from curbside to between through and right lane no further  than 150' back from the intersection.</t>
      </is>
    </oc>
    <nc r="K62" t="inlineStr">
      <is>
        <t>Remove slip lanes or install upgrades to allow for improved bike/ped circulation.  high visibility striping, installing median refuges, transition cycle track from curbside to between through and right lane no further  than 150' back from the intersection.</t>
      </is>
    </nc>
  </rcc>
  <rfmt sheetId="1" sqref="W86:W87">
    <dxf>
      <fill>
        <patternFill patternType="solid">
          <bgColor theme="4" tint="0.79998168889431442"/>
        </patternFill>
      </fill>
    </dxf>
  </rfmt>
  <rcmt sheetId="1" cell="P57" guid="{C0D1C0A7-2AAD-49FD-9B8C-E26DB920CED6}" author="Mike Tassano" newLength="25"/>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W88:W94">
    <dxf>
      <fill>
        <patternFill patternType="solid">
          <bgColor theme="4" tint="0.79998168889431442"/>
        </patternFill>
      </fill>
    </dxf>
  </rfmt>
  <rcc rId="34" sId="1">
    <oc r="K97" t="inlineStr">
      <is>
        <t>Remove slip lane and stripe bicycle lane and right-turn pocket on southbound approach; continue northbound Bicycle lane to the intersection; stripe bicycle boxes and/or two stage left turns to support bicycle turning movement</t>
      </is>
    </oc>
    <nc r="K97" t="inlineStr">
      <is>
        <t>Remove slip lane Remove slip lanes or install upgrades to allow for improved bike/ped circulation. stripe bicycle lane and right-turn pocket on southbound approach; continue northbound Bicycle lane to the intersection; stripe bicycle boxes and/or two stage left turns to support bicycle turning movement</t>
      </is>
    </nc>
  </rcc>
  <rfmt sheetId="1" sqref="W94:W97">
    <dxf>
      <fill>
        <patternFill>
          <bgColor theme="4" tint="0.79998168889431442"/>
        </patternFill>
      </fill>
    </dxf>
  </rfmt>
  <rcc rId="35" sId="1">
    <nc r="X3" t="inlineStr">
      <is>
        <t xml:space="preserve">Note - feasibility should consider the project a bit more than it does.  Polit support grant fund and cost effective don't seem to capture the feasibility - </t>
      </is>
    </nc>
  </rcc>
  <rcc rId="36" sId="1">
    <nc r="Y3" t="inlineStr">
      <is>
        <t>Note - connectivity between 4 and 3 is odd.  There are some good connectivity projects that get 3 instead of 4 - Bike Boulevard on Greenwood provides nice low vol alt, but only gets 3</t>
      </is>
    </nc>
  </rcc>
  <rcc rId="37" sId="1">
    <nc r="V98" t="inlineStr">
      <is>
        <t>It would seem that this would get 4 on connectivity.  Isn't it a full route?</t>
      </is>
    </nc>
  </rcc>
  <rcc rId="38" sId="1">
    <oc r="K99" t="inlineStr">
      <is>
        <t>Provide green clearance intervals to accommodate slower bicyclists, verify bicycle detection, and reduce curb radii at Valley.  Complete with Greenwood bicycle boulevard treatment.</t>
      </is>
    </oc>
    <nc r="K99" t="inlineStr">
      <is>
        <t>reduce curb radii at Valley.  Complete with Greenwood bicycle boulevard treatment.</t>
      </is>
    </nc>
  </rcc>
  <rcc rId="39" sId="1">
    <nc r="V100" t="inlineStr">
      <is>
        <t>I don’t understand why stop sign removal is a ped/bike project</t>
      </is>
    </nc>
  </rcc>
  <rcc rId="40" sId="1">
    <oc r="K100" t="inlineStr">
      <is>
        <t>Bicycle boulevard treatment; consider removing all-way stop control at Mohr/Ross Gate; consider installing traffic circle and/or all-way yield or stop-control at Mohr/Greenwood Road; improve gate/access at Sutter Gate for bicyclists including those with trailers; consider yield or stop control at Mohr/Sutter Gate intersection</t>
      </is>
    </oc>
    <nc r="K100" t="inlineStr">
      <is>
        <t xml:space="preserve">Bicycle boulevard treatment; improve gate/access at Sutter Gate for bicyclists including those with trailers; </t>
      </is>
    </nc>
  </rcc>
  <rfmt sheetId="1" sqref="W97:W100">
    <dxf>
      <fill>
        <patternFill>
          <bgColor theme="4" tint="0.79998168889431442"/>
        </patternFill>
      </fill>
    </dxf>
  </rfmt>
  <rcc rId="41" sId="1">
    <oc r="K102" t="inlineStr">
      <is>
        <t>Retime signal to allow bicycle clearance and provide bicycle detection at Santa Rita signal; Stripe bicycle lanes between Santa Rita Road and Kolln Street.  Complete with Mohr Avenue bicycle boulevard.</t>
      </is>
    </oc>
    <nc r="K102" t="inlineStr">
      <is>
        <t>Stripe bicycle lanes between Santa Rita Road and Kolln Street.  Complete with Mohr Avenue bicycle boulevard.</t>
      </is>
    </nc>
  </rcc>
  <rcmt sheetId="1" cell="O96" guid="{F928BB53-A64E-48D1-9F1E-5B1A236CF23C}" author="Mike Tassano" newLength="34"/>
  <rcmt sheetId="1" cell="K97" guid="{6CB01A7D-3EAC-478F-A910-BBB31CFA5387}" author="Mike Tassano" newLength="24"/>
  <rcmt sheetId="1" cell="O97" guid="{FF16FA7E-3DBD-4284-AB30-D0D102218D6C}" author="Mike Tassano" newLength="21"/>
  <rcmt sheetId="1" cell="K100" guid="{0D6C774B-4F7D-4C21-946B-C2005268D77B}" author="Mike Tassano" newLength="102"/>
  <rcmt sheetId="1" cell="K102" guid="{ED860741-9FF4-48E5-8D73-CA9C7CCCCAFC}" alwaysShow="1" author="Matthew Nelson" oldLength="110" newLength="52"/>
  <rcmt sheetId="1" cell="K105" guid="{E876E0D8-159B-42D6-9D84-B00236500FF5}" alwaysShow="1" author="Matthew Nelson" oldLength="59" newLength="56"/>
  <rcv guid="{6A9EC007-4EC7-4C7B-A4CF-31CA40AFBF48}" action="delete"/>
  <rdn rId="0" localSheetId="1" customView="1" name="Z_6A9EC007_4EC7_4C7B_A4CF_31CA40AFBF48_.wvu.PrintArea" hidden="1" oldHidden="1">
    <formula>'Project List'!$A$1:$W$147</formula>
    <oldFormula>'Project List'!$A$1:$W$147</oldFormula>
  </rdn>
  <rdn rId="0" localSheetId="1" customView="1" name="Z_6A9EC007_4EC7_4C7B_A4CF_31CA40AFBF48_.wvu.Cols" hidden="1" oldHidden="1">
    <formula>'Project List'!$B:$C,'Project List'!$H:$H,'Project List'!$J:$J,'Project List'!$L:$L</formula>
    <oldFormula>'Project List'!$B:$C,'Project List'!$H:$H,'Project List'!$J:$J,'Project List'!$L:$L</oldFormula>
  </rdn>
  <rdn rId="0" localSheetId="1" customView="1" name="Z_6A9EC007_4EC7_4C7B_A4CF_31CA40AFBF48_.wvu.FilterData" hidden="1" oldHidden="1">
    <formula>'Project List'!$A$2:$V$151</formula>
    <oldFormula>'Project List'!$A$2:$V$151</oldFormula>
  </rdn>
  <rdn rId="0" localSheetId="2" customView="1" name="Z_6A9EC007_4EC7_4C7B_A4CF_31CA40AFBF48_.wvu.Cols" hidden="1" oldHidden="1">
    <formula>'Ped Projects'!$I:$J</formula>
    <oldFormula>'Ped Projects'!$I:$J</oldFormula>
  </rdn>
  <rdn rId="0" localSheetId="2" customView="1" name="Z_6A9EC007_4EC7_4C7B_A4CF_31CA40AFBF48_.wvu.FilterData" hidden="1" oldHidden="1">
    <formula>'Ped Projects'!$A$1:$AB$1</formula>
    <oldFormula>'Ped Projects'!$A$1:$AB$1</oldFormula>
  </rdn>
  <rcv guid="{6A9EC007-4EC7-4C7B-A4CF-31CA40AFBF48}"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1" cell="N8" guid="{00000000-0000-0000-0000-000000000000}" action="delete" author="Mike Tassano"/>
  <rcc rId="47" sId="1">
    <oc r="K9" t="inlineStr">
      <is>
        <t>Enhance existing crosswalk with high-visibility striping and RRFB</t>
      </is>
    </oc>
    <nc r="K9" t="inlineStr">
      <is>
        <t xml:space="preserve">Enhance existing crosswalk with high-visibility striping </t>
      </is>
    </nc>
  </rcc>
  <rcc rId="48" sId="1">
    <oc r="K16" t="inlineStr">
      <is>
        <t>Remove slip lanes to improved pedestrian safety and support bicyclists turning onto/off of Santa Rita Road.</t>
      </is>
    </oc>
    <nc r="K16" t="inlineStr">
      <is>
        <t>Remove slip lanes or install upgrades to allow for improved bike/ped circulation</t>
      </is>
    </nc>
  </rcc>
  <rcc rId="49" sId="1">
    <nc r="X12" t="inlineStr">
      <is>
        <t>Remove slip lanes or install upgrades to allow for improved bike/ped circulation</t>
      </is>
    </nc>
  </rcc>
  <rcc rId="50" sId="1" xfDxf="1" dxf="1">
    <oc r="X12" t="inlineStr">
      <is>
        <t>or install upgrades to allow for improved bike/ped circulation</t>
      </is>
    </oc>
    <nc r="X12" t="inlineStr">
      <is>
        <t>Remove slip lanes or install upgrades to allow for improved bike/ped circulation</t>
      </is>
    </nc>
    <ndxf>
      <font>
        <color auto="1"/>
      </font>
    </ndxf>
  </rcc>
  <rcmt sheetId="1" cell="K18" guid="{00000000-0000-0000-0000-000000000000}" action="delete" author="Mike Tassano"/>
  <rcc rId="51" sId="1">
    <oc r="M22" t="inlineStr">
      <is>
        <t>Close 200' sidewalk gap on east side of Valley Avenue and install east crosswalk at Valley Avenue/Stanley Boulevard; Remove NB slip lane.; Construct a protected intersection and widen underpass to provide protected bike lanes on Valley Avenue</t>
      </is>
    </oc>
    <nc r="M22" t="inlineStr">
      <is>
        <t>Close 200' sidewalk gap on east side of Valley Avenue and install east crosswalk at Valley Avenue/Stanley Boulevard; Remove NB slip lane    or install upgrades to allow for improved bike/ped circulation.; Construct a protected intersection and widen underpass to provide protected bike lanes on Valley Avenue</t>
      </is>
    </nc>
  </rcc>
  <rcc rId="52" sId="1">
    <nc r="V25" t="inlineStr">
      <is>
        <t>Possible improvement would be the signalization of the slip lanes</t>
      </is>
    </nc>
  </rcc>
  <rfmt sheetId="1" sqref="V27">
    <dxf>
      <fill>
        <patternFill patternType="solid">
          <bgColor rgb="FFFFCCFF"/>
        </patternFill>
      </fill>
    </dxf>
  </rfmt>
  <rcc rId="53" sId="1">
    <nc r="V27" t="inlineStr">
      <is>
        <t>Is this part of the near term network? If not - why is it scored?</t>
      </is>
    </nc>
  </rcc>
  <rcc rId="54" sId="1">
    <nc r="V12" t="inlineStr">
      <is>
        <t>I think we will be adding these projects to the near-term.  I am OK scoring these</t>
      </is>
    </nc>
  </rcc>
  <rcc rId="55" sId="1">
    <nc r="V13" t="inlineStr">
      <is>
        <t>I think we will be adding these projects to the near-term.  I am OK scoring these</t>
      </is>
    </nc>
  </rcc>
  <rcmt sheetId="1" cell="M32" guid="{00000000-0000-0000-0000-000000000000}" action="delete" author="Mike Tassano"/>
  <rcc rId="56" sId="1">
    <oc r="G45" t="inlineStr">
      <is>
        <t>1st Street</t>
      </is>
    </oc>
    <nc r="G45" t="inlineStr">
      <is>
        <t>Main Street</t>
      </is>
    </nc>
  </rcc>
  <rcc rId="57" sId="1">
    <oc r="K56" t="inlineStr">
      <is>
        <t>Convert existing bicycle lanes to separated bikeways.  At intersections, transition bicycle lane from curbside to between through and right lane no more than 150' back from the intersection.  Stripe bikeway with solid stripes through three-way intersections such as Coronado Lane.</t>
      </is>
    </oc>
    <nc r="K56" t="inlineStr">
      <is>
        <t>Convert existing bicycle lanes to buffered bike lanes.  At intersections, transition bicycle lane from curbside to between through and right lane no more than 150' back from the intersection.  Stripe bikeway with solid stripes through three-way intersections such as Coronado Lane.</t>
      </is>
    </nc>
  </rcc>
  <rcc rId="58" sId="1">
    <oc r="K61" t="inlineStr">
      <is>
        <t>Close westbound slip lane.  Install curb extension on southeast corner of  intersection.  Rebuild northeast corner and refuge on east crosswalk to improve accessibility for pedestrians and bicyclists.  Improve connection to the Arroyo Valle Trail</t>
      </is>
    </oc>
    <nc r="K61" t="inlineStr">
      <is>
        <t>Modify westbound approach.  Eliminate slip lane and modify intersection to allow right turns at the intersection.  Install curb extension on southeast corner of  intersection.  Rebuild northeast corner and refuge on east crosswalk to improve accessibility for pedestrians and bicyclists.  Improve connection to the Arroyo Valle Trail</t>
      </is>
    </nc>
  </rcc>
  <rcc rId="59" sId="1">
    <oc r="S83">
      <f>SUM(N83:Q83)</f>
    </oc>
    <nc r="S83">
      <f>SUM(N83:Q83)</f>
    </nc>
  </rcc>
  <rcc rId="60" sId="1">
    <oc r="P41">
      <v>2</v>
    </oc>
    <nc r="P41">
      <v>3</v>
    </nc>
  </rcc>
  <rcc rId="61" sId="1">
    <oc r="K74" t="inlineStr">
      <is>
        <t>Consider installing new marked crosswalk on west side of intersection with median refuge</t>
      </is>
    </oc>
    <nc r="K74" t="inlineStr">
      <is>
        <t>install new marked crosswalk on west side of intersection with median refuge</t>
      </is>
    </nc>
  </rcc>
  <rcc rId="62" sId="1">
    <nc r="V75" t="inlineStr">
      <is>
        <t>why is this ranked</t>
      </is>
    </nc>
  </rcc>
  <rfmt sheetId="1" sqref="V75">
    <dxf>
      <fill>
        <patternFill patternType="solid">
          <bgColor rgb="FFFFCCFF"/>
        </patternFill>
      </fill>
    </dxf>
  </rfmt>
  <rcc rId="63" sId="1">
    <oc r="K88" t="inlineStr">
      <is>
        <t>Consider bicycle boulevard on Parkside Drive or two-way separated bikeway on Sports Park Drive</t>
      </is>
    </oc>
    <nc r="K88" t="inlineStr">
      <is>
        <t>bicycle boulevard on Parkside Drive or two-way separated bikeway on Sports Park Drive</t>
      </is>
    </nc>
  </rcc>
  <rcc rId="64" sId="1">
    <oc r="K96" t="inlineStr">
      <is>
        <t xml:space="preserve">Close gap with buffered Class II Bicycle Lanes; restripe existing bicycle lanes as buffered bicycle lanes; transition bicycle lane from curbside to between through and right lane no further  than 150' back from the NB and SB On-Ramps </t>
      </is>
    </oc>
    <nc r="K96" t="inlineStr">
      <is>
        <t xml:space="preserve">Close gap with buffered Bicycle Lanes; restripe existing bicycle lanes as buffered bicycle lanes; transition bicycle lane from curbside to between through and right lane no further  than 150' back from the NB and SB On-Ramps </t>
      </is>
    </nc>
  </rcc>
  <rcc rId="65" sId="1">
    <oc r="K97" t="inlineStr">
      <is>
        <t>Remove slip lane Remove slip lanes or install upgrades to allow for improved bike/ped circulation. stripe bicycle lane and right-turn pocket on southbound approach; continue northbound Bicycle lane to the intersection; stripe bicycle boxes and/or two stage left turns to support bicycle turning movement</t>
      </is>
    </oc>
    <nc r="K97" t="inlineStr">
      <is>
        <t>Remove slip lanes or install upgrades to allow for improved bike/ped circulation. stripe bicycle lane and right-turn pocket on southbound approach; continue northbound Bicycle lane to the intersection; stripe bicycle boxes and/or two stage left turns to support bicycle turning movement</t>
      </is>
    </nc>
  </rcc>
  <rcc rId="66" sId="1">
    <oc r="K105" t="inlineStr">
      <is>
        <t>Consider traffic circle at Canary Drive.  Complete with Greenwood bicycle boulevard treatment.</t>
      </is>
    </oc>
    <nc r="K105" t="inlineStr">
      <is>
        <t>install traffic circle at Canary Drive.  Complete with Greenwood bicycle boulevard treatment.</t>
      </is>
    </nc>
  </rcc>
  <rcc rId="67" sId="1">
    <oc r="K111" t="inlineStr">
      <is>
        <t>Install  separated bikeways between Amaral Park/Dennis Drive and Stoneridge Drive/Arroyo Mocho Trail; Provide green clearance interval for slower bicyclists.</t>
      </is>
    </oc>
    <nc r="K111" t="inlineStr">
      <is>
        <t xml:space="preserve">Install  separated bikeways between Amaral Park/Dennis Drive and Stoneridge Drive/Arroyo Mocho Trail; </t>
      </is>
    </nc>
  </rcc>
  <rcmt sheetId="1" cell="Q133" guid="{00000000-0000-0000-0000-000000000000}" action="delete" author="Mike Tassano"/>
  <rcmt sheetId="1" cell="K114" guid="{BC412CAB-2FE0-46A2-8711-4283C49ED8CF}" author="Matthew Nelson" oldLength="24" newLength="53"/>
  <rcmt sheetId="1" cell="K117" guid="{1E8753D0-2784-4006-B7F8-E739D976DF0C}" author="Mike Tassano" newLength="41"/>
  <rcmt sheetId="1" cell="K120" guid="{667E2A35-4420-4E82-8163-6CAB7DD0922C}" author="Matthew Nelson" oldLength="31" newLength="53"/>
  <rcmt sheetId="1" cell="K124" guid="{942CC99B-5DB6-4E78-B258-2842EF2E0C0D}" author="Mike Tassano" newLength="57"/>
  <rcmt sheetId="1" cell="K131" guid="{62B5BD43-F3AC-4F9A-9A90-78BB679198E3}" author="Mike Tassano" newLength="79"/>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8" sId="1">
    <oc r="S4">
      <f>SUM(N4:R4)</f>
    </oc>
    <nc r="S4">
      <f>SUM(N4:R4)</f>
    </nc>
  </rcc>
  <rcc rId="69" sId="1">
    <oc r="S5">
      <f>SUM(N5:R5)</f>
    </oc>
    <nc r="S5">
      <f>SUM(N5:R5)</f>
    </nc>
  </rcc>
  <rcc rId="70" sId="1">
    <oc r="S6">
      <f>SUM(N6:R6)</f>
    </oc>
    <nc r="S6">
      <f>SUM(N6:R6)</f>
    </nc>
  </rcc>
  <rcc rId="71" sId="1">
    <oc r="S7">
      <f>SUM(N7:R7)</f>
    </oc>
    <nc r="S7">
      <f>SUM(N7:R7)</f>
    </nc>
  </rcc>
  <rcc rId="72" sId="1">
    <oc r="S8">
      <f>SUM(N8:R8)</f>
    </oc>
    <nc r="S8">
      <f>SUM(N8:R8)</f>
    </nc>
  </rcc>
  <rcc rId="73" sId="1">
    <oc r="S9">
      <f>SUM(N9:R9)</f>
    </oc>
    <nc r="S9">
      <f>SUM(N9:R9)</f>
    </nc>
  </rcc>
  <rcc rId="74" sId="1">
    <oc r="S10">
      <f>SUM(N10:R10)</f>
    </oc>
    <nc r="S10">
      <f>SUM(N10:R10)</f>
    </nc>
  </rcc>
  <rcc rId="75" sId="1">
    <oc r="S11">
      <f>SUM(N11:R11)</f>
    </oc>
    <nc r="S11">
      <f>SUM(N11:R11)</f>
    </nc>
  </rcc>
  <rcc rId="76" sId="1">
    <oc r="S12">
      <f>SUM(N12:R12)</f>
    </oc>
    <nc r="S12">
      <f>SUM(N12:R12)</f>
    </nc>
  </rcc>
  <rcc rId="77" sId="1">
    <oc r="S13">
      <f>SUM(N13:R13)</f>
    </oc>
    <nc r="S13">
      <f>SUM(N13:R13)</f>
    </nc>
  </rcc>
  <rcc rId="78" sId="1">
    <oc r="S14">
      <f>SUM(N14:R14)</f>
    </oc>
    <nc r="S14">
      <f>SUM(N14:R14)</f>
    </nc>
  </rcc>
  <rcc rId="79" sId="1">
    <oc r="S15">
      <f>SUM(N15:R15)</f>
    </oc>
    <nc r="S15">
      <f>SUM(N15:R15)</f>
    </nc>
  </rcc>
  <rcc rId="80" sId="1">
    <oc r="S16">
      <f>SUM(N16:R16)</f>
    </oc>
    <nc r="S16">
      <f>SUM(N16:R16)</f>
    </nc>
  </rcc>
  <rcc rId="81" sId="1">
    <oc r="S17">
      <f>SUM(N17:R17)</f>
    </oc>
    <nc r="S17">
      <f>SUM(N17:R17)</f>
    </nc>
  </rcc>
  <rcc rId="82" sId="1">
    <oc r="S18">
      <f>SUM(N18:R18)</f>
    </oc>
    <nc r="S18">
      <f>SUM(N18:R18)</f>
    </nc>
  </rcc>
  <rcc rId="83" sId="1">
    <oc r="S19">
      <f>SUM(N19:R19)</f>
    </oc>
    <nc r="S19">
      <f>SUM(N19:R19)</f>
    </nc>
  </rcc>
  <rcc rId="84" sId="1">
    <oc r="S20">
      <f>SUM(N20:R20)</f>
    </oc>
    <nc r="S20">
      <f>SUM(N20:R20)</f>
    </nc>
  </rcc>
  <rcc rId="85" sId="1">
    <oc r="S21">
      <f>SUM(N21:R21)</f>
    </oc>
    <nc r="S21">
      <f>SUM(N21:R21)</f>
    </nc>
  </rcc>
  <rcc rId="86" sId="1">
    <oc r="S22">
      <f>SUM(N22:R22)</f>
    </oc>
    <nc r="S22">
      <f>SUM(N22:R22)</f>
    </nc>
  </rcc>
  <rcc rId="87" sId="1">
    <oc r="S23">
      <f>SUM(N23:R23)</f>
    </oc>
    <nc r="S23">
      <f>SUM(N23:R23)</f>
    </nc>
  </rcc>
  <rcc rId="88" sId="1">
    <oc r="S24">
      <f>SUM(N24:R24)</f>
    </oc>
    <nc r="S24">
      <f>SUM(N24:R24)</f>
    </nc>
  </rcc>
  <rcc rId="89" sId="1">
    <oc r="S25">
      <f>SUM(N25:R25)</f>
    </oc>
    <nc r="S25">
      <f>SUM(N25:R25)</f>
    </nc>
  </rcc>
  <rcc rId="90" sId="1">
    <oc r="S26">
      <f>SUM(N26:R26)</f>
    </oc>
    <nc r="S26">
      <f>SUM(N26:R26)</f>
    </nc>
  </rcc>
  <rcc rId="91" sId="1">
    <oc r="S27">
      <f>SUM(N27:R27)</f>
    </oc>
    <nc r="S27">
      <f>SUM(N27:R27)</f>
    </nc>
  </rcc>
  <rcc rId="92" sId="1">
    <oc r="S28">
      <f>SUM(N28:R28)</f>
    </oc>
    <nc r="S28">
      <f>SUM(N28:R28)</f>
    </nc>
  </rcc>
  <rcc rId="93" sId="1">
    <oc r="S29">
      <f>SUM(N29:R29)</f>
    </oc>
    <nc r="S29">
      <f>SUM(N29:R29)</f>
    </nc>
  </rcc>
  <rcc rId="94" sId="1">
    <oc r="S30">
      <f>SUM(N30:R30)</f>
    </oc>
    <nc r="S30">
      <f>SUM(N30:R30)</f>
    </nc>
  </rcc>
  <rcc rId="95" sId="1">
    <oc r="S31">
      <f>SUM(N31:Q31)</f>
    </oc>
    <nc r="S31">
      <f>SUM(N31:R31)</f>
    </nc>
  </rcc>
  <rcc rId="96" sId="1">
    <oc r="S32">
      <f>SUM(N32:R32)</f>
    </oc>
    <nc r="S32">
      <f>SUM(N32:R32)</f>
    </nc>
  </rcc>
  <rcc rId="97" sId="1">
    <oc r="S33">
      <f>SUM(N33:R33)</f>
    </oc>
    <nc r="S33">
      <f>SUM(N33:R33)</f>
    </nc>
  </rcc>
  <rcc rId="98" sId="1">
    <oc r="S34">
      <f>SUM(N34:R34)</f>
    </oc>
    <nc r="S34">
      <f>SUM(N34:R34)</f>
    </nc>
  </rcc>
  <rcc rId="99" sId="1">
    <oc r="S35">
      <f>SUM(N35:R35)</f>
    </oc>
    <nc r="S35">
      <f>SUM(N35:R35)</f>
    </nc>
  </rcc>
  <rcc rId="100" sId="1">
    <oc r="S36">
      <f>SUM(N36:R36)</f>
    </oc>
    <nc r="S36">
      <f>SUM(N36:R36)</f>
    </nc>
  </rcc>
  <rcc rId="101" sId="1">
    <oc r="S37">
      <f>SUM(N37:R37)</f>
    </oc>
    <nc r="S37">
      <f>SUM(N37:R37)</f>
    </nc>
  </rcc>
  <rcc rId="102" sId="1">
    <oc r="S38">
      <f>SUM(N38:Q38)</f>
    </oc>
    <nc r="S38">
      <f>SUM(N38:R38)</f>
    </nc>
  </rcc>
  <rcc rId="103" sId="1">
    <oc r="S39">
      <f>SUM(N39:R39)</f>
    </oc>
    <nc r="S39">
      <f>SUM(N39:R39)</f>
    </nc>
  </rcc>
  <rcc rId="104" sId="1">
    <oc r="S40">
      <f>SUM(N40:R40)</f>
    </oc>
    <nc r="S40">
      <f>SUM(N40:R40)</f>
    </nc>
  </rcc>
  <rcc rId="105" sId="1">
    <oc r="S41">
      <f>SUM(N41:Q41)</f>
    </oc>
    <nc r="S41">
      <f>SUM(N41:R41)</f>
    </nc>
  </rcc>
  <rcc rId="106" sId="1">
    <oc r="S42">
      <f>SUM(N42:R42)</f>
    </oc>
    <nc r="S42">
      <f>SUM(N42:R42)</f>
    </nc>
  </rcc>
  <rcc rId="107" sId="1">
    <oc r="S43">
      <f>SUM(N43:R43)</f>
    </oc>
    <nc r="S43">
      <f>SUM(N43:R43)</f>
    </nc>
  </rcc>
  <rcc rId="108" sId="1">
    <oc r="S44">
      <f>SUM(N44:R44)</f>
    </oc>
    <nc r="S44">
      <f>SUM(N44:R44)</f>
    </nc>
  </rcc>
  <rcc rId="109" sId="1">
    <oc r="S45">
      <f>SUM(N45:R45)</f>
    </oc>
    <nc r="S45">
      <f>SUM(N45:R45)</f>
    </nc>
  </rcc>
  <rcc rId="110" sId="1">
    <oc r="S46">
      <f>SUM(N46:R46)</f>
    </oc>
    <nc r="S46">
      <f>SUM(N46:R46)</f>
    </nc>
  </rcc>
  <rcc rId="111" sId="1">
    <oc r="S47">
      <f>SUM(N47:R47)</f>
    </oc>
    <nc r="S47">
      <f>SUM(N47:R47)</f>
    </nc>
  </rcc>
  <rcc rId="112" sId="1">
    <oc r="S48">
      <f>SUM(N48:R48)</f>
    </oc>
    <nc r="S48">
      <f>SUM(N48:R48)</f>
    </nc>
  </rcc>
  <rcc rId="113" sId="1">
    <oc r="S49">
      <f>SUM(N49:R49)</f>
    </oc>
    <nc r="S49">
      <f>SUM(N49:R49)</f>
    </nc>
  </rcc>
  <rcc rId="114" sId="1">
    <oc r="S50">
      <f>SUM(N50:R50)</f>
    </oc>
    <nc r="S50">
      <f>SUM(N50:R50)</f>
    </nc>
  </rcc>
  <rcc rId="115" sId="1">
    <oc r="S51">
      <f>SUM(N51:Q51)</f>
    </oc>
    <nc r="S51">
      <f>SUM(N51:R51)</f>
    </nc>
  </rcc>
  <rcc rId="116" sId="1">
    <oc r="S52">
      <f>SUM(N52:R52)</f>
    </oc>
    <nc r="S52">
      <f>SUM(N52:R52)</f>
    </nc>
  </rcc>
  <rcc rId="117" sId="1">
    <oc r="S53">
      <f>SUM(N53:R53)</f>
    </oc>
    <nc r="S53">
      <f>SUM(N53:R53)</f>
    </nc>
  </rcc>
  <rcc rId="118" sId="1">
    <oc r="S54">
      <f>SUM(N54:R54)</f>
    </oc>
    <nc r="S54">
      <f>SUM(N54:R54)</f>
    </nc>
  </rcc>
  <rcc rId="119" sId="1">
    <oc r="S55">
      <f>SUM(N55:R55)</f>
    </oc>
    <nc r="S55">
      <f>SUM(N55:R55)</f>
    </nc>
  </rcc>
  <rcc rId="120" sId="1">
    <oc r="S56">
      <f>SUM(N56:R56)</f>
    </oc>
    <nc r="S56">
      <f>SUM(N56:R56)</f>
    </nc>
  </rcc>
  <rcc rId="121" sId="1">
    <oc r="S57">
      <f>SUM(N57:R57)</f>
    </oc>
    <nc r="S57">
      <f>SUM(N57:R57)</f>
    </nc>
  </rcc>
  <rcc rId="122" sId="1">
    <oc r="S58">
      <f>SUM(N58:Q58)</f>
    </oc>
    <nc r="S58">
      <f>SUM(N58:R58)</f>
    </nc>
  </rcc>
  <rcc rId="123" sId="1">
    <oc r="S59">
      <f>SUM(N59:R59)</f>
    </oc>
    <nc r="S59">
      <f>SUM(N59:R59)</f>
    </nc>
  </rcc>
  <rcc rId="124" sId="1">
    <oc r="S60">
      <f>SUM(N60:Q60)</f>
    </oc>
    <nc r="S60">
      <f>SUM(N60:R60)</f>
    </nc>
  </rcc>
  <rcc rId="125" sId="1">
    <oc r="S61">
      <f>SUM(N61:R61)</f>
    </oc>
    <nc r="S61">
      <f>SUM(N61:R61)</f>
    </nc>
  </rcc>
  <rcc rId="126" sId="1">
    <oc r="S62">
      <f>SUM(N62:Q62)</f>
    </oc>
    <nc r="S62">
      <f>SUM(N62:R62)</f>
    </nc>
  </rcc>
  <rcc rId="127" sId="1">
    <oc r="S63">
      <f>SUM(N63:R63)</f>
    </oc>
    <nc r="S63">
      <f>SUM(N63:R63)</f>
    </nc>
  </rcc>
  <rcc rId="128" sId="1">
    <oc r="S64">
      <f>SUM(N64:Q64)</f>
    </oc>
    <nc r="S64">
      <f>SUM(N64:R64)</f>
    </nc>
  </rcc>
  <rcc rId="129" sId="1">
    <oc r="S65">
      <f>SUM(N65:R65)</f>
    </oc>
    <nc r="S65">
      <f>SUM(N65:R65)</f>
    </nc>
  </rcc>
  <rcc rId="130" sId="1">
    <oc r="S66">
      <f>SUM(N66:R66)</f>
    </oc>
    <nc r="S66">
      <f>SUM(N66:R66)</f>
    </nc>
  </rcc>
  <rcc rId="131" sId="1">
    <oc r="S67">
      <f>SUM(N67:Q67)</f>
    </oc>
    <nc r="S67">
      <f>SUM(N67:R67)</f>
    </nc>
  </rcc>
  <rcc rId="132" sId="1">
    <oc r="S68">
      <f>SUM(N68:Q68)</f>
    </oc>
    <nc r="S68">
      <f>SUM(N68:R68)</f>
    </nc>
  </rcc>
  <rcc rId="133" sId="1">
    <oc r="S69">
      <f>SUM(N69:Q69)</f>
    </oc>
    <nc r="S69">
      <f>SUM(N69:R69)</f>
    </nc>
  </rcc>
  <rcc rId="134" sId="1">
    <oc r="S70">
      <f>SUM(N70:Q70)</f>
    </oc>
    <nc r="S70">
      <f>SUM(N70:R70)</f>
    </nc>
  </rcc>
  <rcc rId="135" sId="1">
    <oc r="S71">
      <f>SUM(N71:R71)</f>
    </oc>
    <nc r="S71">
      <f>SUM(N71:R71)</f>
    </nc>
  </rcc>
  <rcc rId="136" sId="1">
    <oc r="S72">
      <f>SUM(N72:R72)</f>
    </oc>
    <nc r="S72">
      <f>SUM(N72:R72)</f>
    </nc>
  </rcc>
  <rcc rId="137" sId="1">
    <oc r="S73">
      <f>SUM(N73:R73)</f>
    </oc>
    <nc r="S73">
      <f>SUM(N73:R73)</f>
    </nc>
  </rcc>
  <rcc rId="138" sId="1">
    <oc r="S74">
      <f>SUM(N74:Q74)</f>
    </oc>
    <nc r="S74">
      <f>SUM(N74:R74)</f>
    </nc>
  </rcc>
  <rcc rId="139" sId="1">
    <oc r="S75">
      <f>SUM(N75:Q75)</f>
    </oc>
    <nc r="S75">
      <f>SUM(N75:R75)</f>
    </nc>
  </rcc>
  <rcc rId="140" sId="1">
    <oc r="S76">
      <f>SUM(N76:R76)</f>
    </oc>
    <nc r="S76">
      <f>SUM(N76:R76)</f>
    </nc>
  </rcc>
  <rcc rId="141" sId="1">
    <oc r="S77">
      <f>SUM(N77:Q77)</f>
    </oc>
    <nc r="S77">
      <f>SUM(N77:R77)</f>
    </nc>
  </rcc>
  <rcc rId="142" sId="1">
    <oc r="S78">
      <f>SUM(N78:Q78)</f>
    </oc>
    <nc r="S78">
      <f>SUM(N78:R78)</f>
    </nc>
  </rcc>
  <rcc rId="143" sId="1">
    <oc r="S79">
      <f>SUM(N79:Q79)</f>
    </oc>
    <nc r="S79">
      <f>SUM(N79:R79)</f>
    </nc>
  </rcc>
  <rcc rId="144" sId="1">
    <oc r="S80">
      <f>SUM(N80:Q80)</f>
    </oc>
    <nc r="S80">
      <f>SUM(N80:R80)</f>
    </nc>
  </rcc>
  <rcc rId="145" sId="1">
    <oc r="S81">
      <f>SUM(N81:Q81)</f>
    </oc>
    <nc r="S81">
      <f>SUM(N81:R81)</f>
    </nc>
  </rcc>
  <rcc rId="146" sId="1">
    <oc r="S82">
      <f>SUM(N82:Q82)</f>
    </oc>
    <nc r="S82">
      <f>SUM(N82:R82)</f>
    </nc>
  </rcc>
  <rcc rId="147" sId="1">
    <oc r="S83">
      <f>SUM(N83:Q83)</f>
    </oc>
    <nc r="S83">
      <f>SUM(N83:R83)</f>
    </nc>
  </rcc>
  <rcc rId="148" sId="1">
    <oc r="S84">
      <f>SUM(N84:Q84)</f>
    </oc>
    <nc r="S84">
      <f>SUM(N84:R84)</f>
    </nc>
  </rcc>
  <rcc rId="149" sId="1">
    <oc r="S85">
      <f>SUM(N85:Q85)</f>
    </oc>
    <nc r="S85">
      <f>SUM(N85:R85)</f>
    </nc>
  </rcc>
  <rcc rId="150" sId="1">
    <oc r="S86">
      <f>SUM(N86:Q86)</f>
    </oc>
    <nc r="S86">
      <f>SUM(N86:R86)</f>
    </nc>
  </rcc>
  <rcc rId="151" sId="1">
    <oc r="S87">
      <f>SUM(N87:Q87)</f>
    </oc>
    <nc r="S87">
      <f>SUM(N87:R87)</f>
    </nc>
  </rcc>
  <rcc rId="152" sId="1">
    <oc r="S88">
      <f>SUM(N88:Q88)</f>
    </oc>
    <nc r="S88">
      <f>SUM(N88:R88)</f>
    </nc>
  </rcc>
  <rcc rId="153" sId="1">
    <oc r="S89">
      <f>SUM(N89:Q89)</f>
    </oc>
    <nc r="S89">
      <f>SUM(N89:R89)</f>
    </nc>
  </rcc>
  <rcc rId="154" sId="1">
    <oc r="S90">
      <f>SUM(N90:R90)</f>
    </oc>
    <nc r="S90">
      <f>SUM(N90:R90)</f>
    </nc>
  </rcc>
  <rcc rId="155" sId="1">
    <oc r="S91">
      <f>SUM(N91:R91)</f>
    </oc>
    <nc r="S91">
      <f>SUM(N91:R91)</f>
    </nc>
  </rcc>
  <rcc rId="156" sId="1">
    <oc r="S92">
      <f>SUM(N92:R92)</f>
    </oc>
    <nc r="S92">
      <f>SUM(N92:R92)</f>
    </nc>
  </rcc>
  <rcc rId="157" sId="1">
    <oc r="S93">
      <f>SUM(N93:R93)</f>
    </oc>
    <nc r="S93">
      <f>SUM(N93:R93)</f>
    </nc>
  </rcc>
  <rcc rId="158" sId="1">
    <oc r="S94">
      <f>SUM(N94:R94)</f>
    </oc>
    <nc r="S94">
      <f>SUM(N94:R94)</f>
    </nc>
  </rcc>
  <rcc rId="159" sId="1">
    <oc r="S95">
      <f>SUM(N95:Q95)</f>
    </oc>
    <nc r="S95">
      <f>SUM(N95:R95)</f>
    </nc>
  </rcc>
  <rcc rId="160" sId="1">
    <oc r="S96">
      <f>SUM(N96:R96)</f>
    </oc>
    <nc r="S96">
      <f>SUM(N96:R96)</f>
    </nc>
  </rcc>
  <rcc rId="161" sId="1">
    <oc r="S97">
      <f>SUM(N97:Q97)</f>
    </oc>
    <nc r="S97">
      <f>SUM(N97:R97)</f>
    </nc>
  </rcc>
  <rcc rId="162" sId="1">
    <oc r="S98">
      <f>SUM(N98:Q98)</f>
    </oc>
    <nc r="S98">
      <f>SUM(N98:R98)</f>
    </nc>
  </rcc>
  <rcc rId="163" sId="1">
    <oc r="S99">
      <f>SUM(N99:Q99)</f>
    </oc>
    <nc r="S99">
      <f>SUM(N99:R99)</f>
    </nc>
  </rcc>
  <rcc rId="164" sId="1">
    <oc r="S100">
      <f>SUM(N100:R100)</f>
    </oc>
    <nc r="S100">
      <f>SUM(N100:R100)</f>
    </nc>
  </rcc>
  <rcc rId="165" sId="1">
    <oc r="S101">
      <f>SUM(N101:R101)</f>
    </oc>
    <nc r="S101">
      <f>SUM(N101:R101)</f>
    </nc>
  </rcc>
  <rcc rId="166" sId="1">
    <oc r="S102">
      <f>SUM(N102:R102)</f>
    </oc>
    <nc r="S102">
      <f>SUM(N102:R102)</f>
    </nc>
  </rcc>
  <rcc rId="167" sId="1">
    <oc r="S103">
      <f>SUM(N103:R103)</f>
    </oc>
    <nc r="S103">
      <f>SUM(N103:R103)</f>
    </nc>
  </rcc>
  <rcc rId="168" sId="1">
    <oc r="S104">
      <f>SUM(N104:Q104)</f>
    </oc>
    <nc r="S104">
      <f>SUM(N104:R104)</f>
    </nc>
  </rcc>
  <rcc rId="169" sId="1">
    <oc r="S105">
      <f>SUM(N105:Q105)</f>
    </oc>
    <nc r="S105">
      <f>SUM(N105:R105)</f>
    </nc>
  </rcc>
  <rcc rId="170" sId="1">
    <oc r="S106">
      <f>SUM(N106:Q106)</f>
    </oc>
    <nc r="S106">
      <f>SUM(N106:R106)</f>
    </nc>
  </rcc>
  <rcc rId="171" sId="1">
    <oc r="S107">
      <f>SUM(N107:Q107)</f>
    </oc>
    <nc r="S107">
      <f>SUM(N107:R107)</f>
    </nc>
  </rcc>
  <rcc rId="172" sId="1">
    <oc r="S108">
      <f>SUM(N108:Q108)</f>
    </oc>
    <nc r="S108">
      <f>SUM(N108:R108)</f>
    </nc>
  </rcc>
  <rcc rId="173" sId="1">
    <oc r="S109">
      <f>SUM(N109:Q109)</f>
    </oc>
    <nc r="S109">
      <f>SUM(N109:R109)</f>
    </nc>
  </rcc>
  <rcc rId="174" sId="1">
    <oc r="S110">
      <f>SUM(N110:Q110)</f>
    </oc>
    <nc r="S110">
      <f>SUM(N110:R110)</f>
    </nc>
  </rcc>
  <rcc rId="175" sId="1">
    <oc r="S111">
      <f>SUM(N111:Q111)</f>
    </oc>
    <nc r="S111">
      <f>SUM(N111:R111)</f>
    </nc>
  </rcc>
  <rcc rId="176" sId="1">
    <oc r="S112">
      <f>SUM(N112:R112)</f>
    </oc>
    <nc r="S112">
      <f>SUM(N112:R112)</f>
    </nc>
  </rcc>
  <rcc rId="177" sId="1">
    <oc r="S113">
      <f>SUM(N113:R113)</f>
    </oc>
    <nc r="S113">
      <f>SUM(N113:R113)</f>
    </nc>
  </rcc>
  <rcc rId="178" sId="1">
    <oc r="S114">
      <f>SUM(N114:Q114)</f>
    </oc>
    <nc r="S114">
      <f>SUM(N114:R114)</f>
    </nc>
  </rcc>
  <rcc rId="179" sId="1">
    <oc r="S115">
      <f>SUM(N115:Q115)</f>
    </oc>
    <nc r="S115">
      <f>SUM(N115:R115)</f>
    </nc>
  </rcc>
  <rcc rId="180" sId="1">
    <oc r="S116">
      <f>SUM(N116:Q116)</f>
    </oc>
    <nc r="S116">
      <f>SUM(N116:R116)</f>
    </nc>
  </rcc>
  <rcc rId="181" sId="1">
    <oc r="S117">
      <f>SUM(N117:R117)</f>
    </oc>
    <nc r="S117">
      <f>SUM(N117:R117)</f>
    </nc>
  </rcc>
  <rcc rId="182" sId="1">
    <oc r="S118">
      <f>SUM(N118:R118)</f>
    </oc>
    <nc r="S118">
      <f>SUM(N118:R118)</f>
    </nc>
  </rcc>
  <rcc rId="183" sId="1">
    <oc r="S119">
      <f>SUM(N119:R119)</f>
    </oc>
    <nc r="S119">
      <f>SUM(N119:R119)</f>
    </nc>
  </rcc>
  <rcc rId="184" sId="1">
    <oc r="S120">
      <f>SUM(N120:R120)</f>
    </oc>
    <nc r="S120">
      <f>SUM(N120:R120)</f>
    </nc>
  </rcc>
  <rcc rId="185" sId="1">
    <oc r="S121">
      <f>SUM(N121:R121)</f>
    </oc>
    <nc r="S121">
      <f>SUM(N121:R121)</f>
    </nc>
  </rcc>
  <rcc rId="186" sId="1">
    <oc r="S122">
      <f>SUM(N122:R122)</f>
    </oc>
    <nc r="S122">
      <f>SUM(N122:R122)</f>
    </nc>
  </rcc>
  <rcc rId="187" sId="1">
    <oc r="S123">
      <f>SUM(N123:Q123)</f>
    </oc>
    <nc r="S123">
      <f>SUM(N123:R123)</f>
    </nc>
  </rcc>
  <rcc rId="188" sId="1">
    <oc r="S124">
      <f>SUM(N124:R124)</f>
    </oc>
    <nc r="S124">
      <f>SUM(N124:R124)</f>
    </nc>
  </rcc>
  <rcc rId="189" sId="1">
    <oc r="S125">
      <f>SUM(N125:Q125)</f>
    </oc>
    <nc r="S125">
      <f>SUM(N125:R125)</f>
    </nc>
  </rcc>
  <rcc rId="190" sId="1">
    <oc r="S126">
      <f>SUM(N126:Q126)</f>
    </oc>
    <nc r="S126">
      <f>SUM(N126:R126)</f>
    </nc>
  </rcc>
  <rcc rId="191" sId="1">
    <oc r="S127">
      <f>SUM(N127:Q127)</f>
    </oc>
    <nc r="S127">
      <f>SUM(N127:R127)</f>
    </nc>
  </rcc>
  <rcc rId="192" sId="1">
    <oc r="S128">
      <f>SUM(N128:R128)</f>
    </oc>
    <nc r="S128">
      <f>SUM(N128:R128)</f>
    </nc>
  </rcc>
  <rcc rId="193" sId="1">
    <oc r="S129">
      <f>SUM(N129:R129)</f>
    </oc>
    <nc r="S129">
      <f>SUM(N129:R129)</f>
    </nc>
  </rcc>
  <rcc rId="194" sId="1">
    <oc r="S130">
      <f>SUM(N130:R130)</f>
    </oc>
    <nc r="S130">
      <f>SUM(N130:R130)</f>
    </nc>
  </rcc>
  <rcc rId="195" sId="1">
    <oc r="S131">
      <f>SUM(N131:R131)</f>
    </oc>
    <nc r="S131">
      <f>SUM(N131:R131)</f>
    </nc>
  </rcc>
  <rcc rId="196" sId="1">
    <oc r="S132">
      <f>SUM(N132:Q132)</f>
    </oc>
    <nc r="S132">
      <f>SUM(N132:R132)</f>
    </nc>
  </rcc>
  <rcc rId="197" sId="1">
    <oc r="S133">
      <f>SUM(N133:R133)</f>
    </oc>
    <nc r="S133">
      <f>SUM(N133:R133)</f>
    </nc>
  </rcc>
  <rcc rId="198" sId="1">
    <oc r="S134">
      <f>SUM(N134:R134)</f>
    </oc>
    <nc r="S134">
      <f>SUM(N134:R134)</f>
    </nc>
  </rcc>
  <rcc rId="199" sId="1">
    <oc r="S135">
      <f>SUM(N135:R135)</f>
    </oc>
    <nc r="S135">
      <f>SUM(N135:R135)</f>
    </nc>
  </rcc>
  <rcc rId="200" sId="1">
    <oc r="S136">
      <f>SUM(N136:R136)</f>
    </oc>
    <nc r="S136">
      <f>SUM(N136:R136)</f>
    </nc>
  </rcc>
  <rcc rId="201" sId="1">
    <oc r="S137">
      <f>SUM(N137:Q137)</f>
    </oc>
    <nc r="S137">
      <f>SUM(N137:R137)</f>
    </nc>
  </rcc>
  <rcc rId="202" sId="1">
    <oc r="S138">
      <f>SUM(N138:Q138)</f>
    </oc>
    <nc r="S138">
      <f>SUM(N138:R138)</f>
    </nc>
  </rcc>
  <rcc rId="203" sId="1">
    <oc r="S139">
      <f>SUM(N139:Q139)</f>
    </oc>
    <nc r="S139">
      <f>SUM(N139:R139)</f>
    </nc>
  </rcc>
  <rcc rId="204" sId="1">
    <oc r="S140">
      <f>SUM(N140:Q140)</f>
    </oc>
    <nc r="S140">
      <f>SUM(N140:R140)</f>
    </nc>
  </rcc>
  <rcc rId="205" sId="1">
    <oc r="S141">
      <f>SUM(N141:Q141)</f>
    </oc>
    <nc r="S141">
      <f>SUM(N141:R141)</f>
    </nc>
  </rcc>
  <rcc rId="206" sId="1">
    <oc r="S142">
      <f>SUM(N142:Q142)</f>
    </oc>
    <nc r="S142">
      <f>SUM(N142:R142)</f>
    </nc>
  </rcc>
  <rcc rId="207" sId="1">
    <oc r="S143">
      <f>SUM(N143:R143)</f>
    </oc>
    <nc r="S143">
      <f>SUM(N143:R143)</f>
    </nc>
  </rcc>
  <rcc rId="208" sId="1">
    <oc r="S144">
      <f>SUM(N144:Q144)</f>
    </oc>
    <nc r="S144">
      <f>SUM(N144:R144)</f>
    </nc>
  </rcc>
  <rcc rId="209" sId="1">
    <oc r="S145">
      <f>SUM(N145:Q145)</f>
    </oc>
    <nc r="S145">
      <f>SUM(N145:R145)</f>
    </nc>
  </rcc>
  <rcc rId="210" sId="1">
    <oc r="S146">
      <f>SUM(N146:Q146)</f>
    </oc>
    <nc r="S146">
      <f>SUM(N146:R146)</f>
    </nc>
  </rcc>
  <rcc rId="211" sId="1">
    <oc r="S147">
      <f>SUM(N147:Q147)</f>
    </oc>
    <nc r="S147">
      <f>SUM(N147:R147)</f>
    </nc>
  </rcc>
  <rcc rId="212" sId="1">
    <oc r="S148">
      <f>SUM(N148:Q148)</f>
    </oc>
    <nc r="S148">
      <f>SUM(N148:R148)</f>
    </nc>
  </rcc>
  <rcc rId="213" sId="1">
    <oc r="S149">
      <f>SUM(N149:Q149)</f>
    </oc>
    <nc r="S149">
      <f>SUM(N149:R149)</f>
    </nc>
  </rcc>
  <rcc rId="214" sId="1">
    <oc r="S150">
      <f>SUM(N150:Q150)</f>
    </oc>
    <nc r="S150">
      <f>SUM(N150:R150)</f>
    </nc>
  </rcc>
  <rcc rId="215" sId="1">
    <oc r="S151">
      <f>SUM(N151:Q151)</f>
    </oc>
    <nc r="S151">
      <f>SUM(N151:R151)</f>
    </nc>
  </rcc>
  <rrc rId="216" sId="1" ref="A21:XFD21" action="insertRow">
    <undo index="6" exp="area" ref3D="1" dr="$L$1:$L$1048576" dn="Z_8717E5CD_27D0_4511_B0F3_39331B1FF78A_.wvu.Cols" sId="1"/>
    <undo index="4" exp="area" ref3D="1" dr="$J$1:$J$1048576" dn="Z_8717E5CD_27D0_4511_B0F3_39331B1FF78A_.wvu.Cols" sId="1"/>
    <undo index="2" exp="area" ref3D="1" dr="$H$1:$H$1048576" dn="Z_8717E5CD_27D0_4511_B0F3_39331B1FF78A_.wvu.Cols" sId="1"/>
    <undo index="1" exp="area" ref3D="1" dr="$B$1:$C$1048576" dn="Z_8717E5CD_27D0_4511_B0F3_39331B1FF78A_.wvu.Cols" sId="1"/>
    <undo index="6" exp="area" ref3D="1" dr="$L$1:$L$1048576" dn="Z_6A9EC007_4EC7_4C7B_A4CF_31CA40AFBF48_.wvu.Cols" sId="1"/>
    <undo index="4" exp="area" ref3D="1" dr="$J$1:$J$1048576" dn="Z_6A9EC007_4EC7_4C7B_A4CF_31CA40AFBF48_.wvu.Cols" sId="1"/>
    <undo index="2" exp="area" ref3D="1" dr="$H$1:$H$1048576" dn="Z_6A9EC007_4EC7_4C7B_A4CF_31CA40AFBF48_.wvu.Cols" sId="1"/>
    <undo index="1" exp="area" ref3D="1" dr="$B$1:$C$1048576" dn="Z_6A9EC007_4EC7_4C7B_A4CF_31CA40AFBF48_.wvu.Cols" sId="1"/>
  </rrc>
  <rm rId="217" sheetId="1" source="A42:XFD42" destination="A21:XFD21" sourceSheetId="1">
    <rfmt sheetId="1" xfDxf="1" sqref="A21:XFD21" start="0" length="0">
      <dxf>
        <font>
          <color auto="1"/>
        </font>
      </dxf>
    </rfmt>
    <rfmt sheetId="1" sqref="A21" start="0" length="0">
      <dxf>
        <alignment horizontal="right" vertical="top" readingOrder="0"/>
        <border outline="0">
          <left style="thin">
            <color indexed="64"/>
          </left>
          <top style="thin">
            <color indexed="64"/>
          </top>
          <bottom style="thin">
            <color indexed="64"/>
          </bottom>
        </border>
      </dxf>
    </rfmt>
    <rfmt sheetId="1" sqref="B21" start="0" length="0">
      <dxf>
        <border outline="0">
          <top style="thin">
            <color indexed="64"/>
          </top>
          <bottom style="thin">
            <color indexed="64"/>
          </bottom>
        </border>
      </dxf>
    </rfmt>
    <rfmt sheetId="1" sqref="C21" start="0" length="0">
      <dxf>
        <border outline="0">
          <top style="thin">
            <color indexed="64"/>
          </top>
          <bottom style="thin">
            <color indexed="64"/>
          </bottom>
        </border>
      </dxf>
    </rfmt>
    <rfmt sheetId="1" sqref="D21" start="0" length="0">
      <dxf>
        <alignment vertical="top" wrapText="1" readingOrder="0"/>
        <border outline="0">
          <top style="thin">
            <color indexed="64"/>
          </top>
          <bottom style="thin">
            <color indexed="64"/>
          </bottom>
        </border>
      </dxf>
    </rfmt>
    <rfmt sheetId="1" sqref="E21" start="0" length="0">
      <dxf>
        <alignment vertical="top" wrapText="1" readingOrder="0"/>
        <border outline="0">
          <top style="thin">
            <color indexed="64"/>
          </top>
          <bottom style="thin">
            <color indexed="64"/>
          </bottom>
        </border>
      </dxf>
    </rfmt>
    <rfmt sheetId="1" sqref="F21" start="0" length="0">
      <dxf>
        <alignment vertical="top" wrapText="1" readingOrder="0"/>
        <border outline="0">
          <top style="thin">
            <color indexed="64"/>
          </top>
          <bottom style="thin">
            <color indexed="64"/>
          </bottom>
        </border>
      </dxf>
    </rfmt>
    <rfmt sheetId="1" sqref="G21" start="0" length="0">
      <dxf>
        <alignment vertical="top" wrapText="1" readingOrder="0"/>
        <border outline="0">
          <top style="thin">
            <color indexed="64"/>
          </top>
          <bottom style="thin">
            <color indexed="64"/>
          </bottom>
        </border>
      </dxf>
    </rfmt>
    <rfmt sheetId="1" sqref="H21" start="0" length="0">
      <dxf>
        <fill>
          <patternFill patternType="solid">
            <bgColor theme="0" tint="-0.34998626667073579"/>
          </patternFill>
        </fill>
        <alignment vertical="top" wrapText="1" readingOrder="0"/>
        <border outline="0">
          <top style="thin">
            <color indexed="64"/>
          </top>
          <bottom style="thin">
            <color indexed="64"/>
          </bottom>
        </border>
      </dxf>
    </rfmt>
    <rfmt sheetId="1" sqref="I21" start="0" length="0">
      <dxf>
        <alignment vertical="top" wrapText="1" readingOrder="0"/>
        <border outline="0">
          <top style="thin">
            <color indexed="64"/>
          </top>
          <bottom style="thin">
            <color indexed="64"/>
          </bottom>
        </border>
      </dxf>
    </rfmt>
    <rfmt sheetId="1" sqref="J21" start="0" length="0">
      <dxf>
        <alignment horizontal="center" vertical="top" readingOrder="0"/>
        <border outline="0">
          <top style="thin">
            <color indexed="64"/>
          </top>
          <bottom style="thin">
            <color indexed="64"/>
          </bottom>
        </border>
      </dxf>
    </rfmt>
    <rfmt sheetId="1" sqref="K21" start="0" length="0">
      <dxf>
        <alignment vertical="top" wrapText="1" readingOrder="0"/>
        <border outline="0">
          <top style="thin">
            <color indexed="64"/>
          </top>
          <bottom style="thin">
            <color indexed="64"/>
          </bottom>
        </border>
      </dxf>
    </rfmt>
    <rfmt sheetId="1" sqref="L21" start="0" length="0">
      <dxf>
        <alignment horizontal="center" vertical="top" wrapText="1" readingOrder="0"/>
        <border outline="0">
          <top style="thin">
            <color indexed="64"/>
          </top>
          <bottom style="thin">
            <color indexed="64"/>
          </bottom>
        </border>
      </dxf>
    </rfmt>
    <rfmt sheetId="1" sqref="M21" start="0" length="0">
      <dxf>
        <alignment horizontal="center" vertical="top" wrapText="1" readingOrder="0"/>
        <border outline="0">
          <top style="thin">
            <color indexed="64"/>
          </top>
          <bottom style="thin">
            <color indexed="64"/>
          </bottom>
        </border>
      </dxf>
    </rfmt>
    <rfmt sheetId="1" sqref="N21" start="0" length="0">
      <dxf>
        <alignment horizontal="right" vertical="top" wrapText="1" readingOrder="0"/>
        <border outline="0">
          <top style="thin">
            <color indexed="64"/>
          </top>
          <bottom style="thin">
            <color indexed="64"/>
          </bottom>
        </border>
      </dxf>
    </rfmt>
    <rfmt sheetId="1" sqref="O21" start="0" length="0">
      <dxf>
        <alignment horizontal="right" vertical="top" wrapText="1" readingOrder="0"/>
        <border outline="0">
          <top style="thin">
            <color indexed="64"/>
          </top>
          <bottom style="thin">
            <color indexed="64"/>
          </bottom>
        </border>
      </dxf>
    </rfmt>
    <rfmt sheetId="1" sqref="P21" start="0" length="0">
      <dxf>
        <alignment horizontal="right" vertical="top" wrapText="1" readingOrder="0"/>
        <border outline="0">
          <top style="thin">
            <color indexed="64"/>
          </top>
          <bottom style="thin">
            <color indexed="64"/>
          </bottom>
        </border>
      </dxf>
    </rfmt>
    <rfmt sheetId="1" sqref="Q21" start="0" length="0">
      <dxf>
        <alignment horizontal="right" vertical="top" wrapText="1" readingOrder="0"/>
        <border outline="0">
          <top style="thin">
            <color indexed="64"/>
          </top>
          <bottom style="thin">
            <color indexed="64"/>
          </bottom>
        </border>
      </dxf>
    </rfmt>
    <rfmt sheetId="1" sqref="R21" start="0" length="0">
      <dxf>
        <alignment horizontal="right" vertical="top" wrapText="1" readingOrder="0"/>
        <border outline="0">
          <bottom style="thin">
            <color indexed="64"/>
          </bottom>
        </border>
      </dxf>
    </rfmt>
    <rfmt sheetId="1" sqref="S21" start="0" length="0">
      <dxf>
        <alignment horizontal="center" vertical="top" wrapText="1" readingOrder="0"/>
        <border outline="0">
          <bottom style="thin">
            <color indexed="64"/>
          </bottom>
        </border>
      </dxf>
    </rfmt>
    <rfmt sheetId="1" sqref="T21" start="0" length="0">
      <dxf>
        <alignment horizontal="center" vertical="top" wrapText="1" readingOrder="0"/>
        <border outline="0">
          <bottom style="thin">
            <color indexed="64"/>
          </bottom>
        </border>
      </dxf>
    </rfmt>
    <rfmt sheetId="1" sqref="U21" start="0" length="0">
      <dxf>
        <border outline="0">
          <right style="thin">
            <color indexed="64"/>
          </right>
          <top style="thin">
            <color indexed="64"/>
          </top>
          <bottom style="thin">
            <color indexed="64"/>
          </bottom>
        </border>
      </dxf>
    </rfmt>
    <rfmt sheetId="1" sqref="V21" start="0" length="0">
      <dxf>
        <fill>
          <patternFill patternType="solid">
            <bgColor theme="0" tint="-0.14999847407452621"/>
          </patternFill>
        </fill>
      </dxf>
    </rfmt>
    <rfmt sheetId="1" sqref="W21" start="0" length="0">
      <dxf>
        <fill>
          <patternFill patternType="solid">
            <bgColor theme="4" tint="0.79998168889431442"/>
          </patternFill>
        </fill>
      </dxf>
    </rfmt>
  </rm>
  <rrc rId="218" sId="1" ref="A42:XFD42" action="deleteRow">
    <undo index="6" exp="area" ref3D="1" dr="$L$1:$L$1048576" dn="Z_8717E5CD_27D0_4511_B0F3_39331B1FF78A_.wvu.Cols" sId="1"/>
    <undo index="4" exp="area" ref3D="1" dr="$J$1:$J$1048576" dn="Z_8717E5CD_27D0_4511_B0F3_39331B1FF78A_.wvu.Cols" sId="1"/>
    <undo index="2" exp="area" ref3D="1" dr="$H$1:$H$1048576" dn="Z_8717E5CD_27D0_4511_B0F3_39331B1FF78A_.wvu.Cols" sId="1"/>
    <undo index="1" exp="area" ref3D="1" dr="$B$1:$C$1048576" dn="Z_8717E5CD_27D0_4511_B0F3_39331B1FF78A_.wvu.Cols" sId="1"/>
    <undo index="6" exp="area" ref3D="1" dr="$L$1:$L$1048576" dn="Z_6A9EC007_4EC7_4C7B_A4CF_31CA40AFBF48_.wvu.Cols" sId="1"/>
    <undo index="4" exp="area" ref3D="1" dr="$J$1:$J$1048576" dn="Z_6A9EC007_4EC7_4C7B_A4CF_31CA40AFBF48_.wvu.Cols" sId="1"/>
    <undo index="2" exp="area" ref3D="1" dr="$H$1:$H$1048576" dn="Z_6A9EC007_4EC7_4C7B_A4CF_31CA40AFBF48_.wvu.Cols" sId="1"/>
    <undo index="1" exp="area" ref3D="1" dr="$B$1:$C$1048576" dn="Z_6A9EC007_4EC7_4C7B_A4CF_31CA40AFBF48_.wvu.Cols" sId="1"/>
    <rfmt sheetId="1" xfDxf="1" sqref="A42:XFD42" start="0" length="0">
      <dxf/>
    </rfmt>
    <rfmt sheetId="1" sqref="A42" start="0" length="0">
      <dxf>
        <alignment horizontal="right" vertical="top" readingOrder="0"/>
      </dxf>
    </rfmt>
    <rfmt sheetId="1" sqref="D42" start="0" length="0">
      <dxf>
        <alignment vertical="top" wrapText="1" readingOrder="0"/>
      </dxf>
    </rfmt>
    <rfmt sheetId="1" sqref="E42" start="0" length="0">
      <dxf>
        <alignment horizontal="left" vertical="top" wrapText="1" readingOrder="0"/>
      </dxf>
    </rfmt>
    <rfmt sheetId="1" sqref="F42" start="0" length="0">
      <dxf>
        <alignment vertical="top" wrapText="1" readingOrder="0"/>
      </dxf>
    </rfmt>
    <rfmt sheetId="1" sqref="G42" start="0" length="0">
      <dxf>
        <alignment vertical="top" wrapText="1" readingOrder="0"/>
      </dxf>
    </rfmt>
    <rfmt sheetId="1" sqref="H42" start="0" length="0">
      <dxf>
        <fill>
          <patternFill patternType="solid">
            <bgColor theme="0" tint="-0.34998626667073579"/>
          </patternFill>
        </fill>
        <alignment vertical="top" wrapText="1" readingOrder="0"/>
      </dxf>
    </rfmt>
    <rfmt sheetId="1" sqref="I42" start="0" length="0">
      <dxf>
        <alignment vertical="top" wrapText="1" readingOrder="0"/>
      </dxf>
    </rfmt>
    <rfmt sheetId="1" sqref="J42" start="0" length="0">
      <dxf>
        <alignment horizontal="center" vertical="top" readingOrder="0"/>
      </dxf>
    </rfmt>
    <rfmt sheetId="1" sqref="K42" start="0" length="0">
      <dxf>
        <alignment vertical="top" wrapText="1" readingOrder="0"/>
      </dxf>
    </rfmt>
    <rfmt sheetId="1" sqref="L42" start="0" length="0">
      <dxf>
        <alignment vertical="top" wrapText="1" readingOrder="0"/>
      </dxf>
    </rfmt>
    <rfmt sheetId="1" sqref="M42" start="0" length="0">
      <dxf>
        <alignment horizontal="left" vertical="top" wrapText="1" readingOrder="0"/>
      </dxf>
    </rfmt>
    <rfmt sheetId="1" sqref="N42" start="0" length="0">
      <dxf>
        <alignment horizontal="right" vertical="top" wrapText="1" readingOrder="0"/>
      </dxf>
    </rfmt>
    <rfmt sheetId="1" sqref="O42" start="0" length="0">
      <dxf>
        <alignment horizontal="right" vertical="top" wrapText="1" readingOrder="0"/>
      </dxf>
    </rfmt>
    <rfmt sheetId="1" sqref="P42" start="0" length="0">
      <dxf>
        <alignment horizontal="right" vertical="top" wrapText="1" readingOrder="0"/>
      </dxf>
    </rfmt>
    <rfmt sheetId="1" sqref="Q42" start="0" length="0">
      <dxf>
        <alignment horizontal="right" vertical="top" wrapText="1" readingOrder="0"/>
      </dxf>
    </rfmt>
    <rfmt sheetId="1" sqref="R42" start="0" length="0">
      <dxf>
        <alignment horizontal="right" vertical="top" wrapText="1" readingOrder="0"/>
      </dxf>
    </rfmt>
    <rfmt sheetId="1" sqref="S42" start="0" length="0">
      <dxf>
        <font>
          <sz val="11"/>
          <color auto="1"/>
          <name val="Calibri"/>
          <scheme val="minor"/>
        </font>
        <alignment horizontal="left" vertical="top" wrapText="1" readingOrder="0"/>
      </dxf>
    </rfmt>
    <rfmt sheetId="1" sqref="T42" start="0" length="0">
      <dxf>
        <font>
          <sz val="11"/>
          <color auto="1"/>
          <name val="Calibri"/>
          <scheme val="minor"/>
        </font>
        <alignment horizontal="center" vertical="top" wrapText="1" readingOrder="0"/>
      </dxf>
    </rfmt>
    <rfmt sheetId="1" sqref="U42" start="0" length="0">
      <dxf>
        <font>
          <sz val="11"/>
          <color auto="1"/>
          <name val="Calibri"/>
          <scheme val="minor"/>
        </font>
      </dxf>
    </rfmt>
    <rfmt sheetId="1" sqref="V42" start="0" length="0">
      <dxf>
        <font>
          <sz val="11"/>
          <color auto="1"/>
          <name val="Calibri"/>
          <scheme val="minor"/>
        </font>
      </dxf>
    </rfmt>
  </rrc>
  <rcv guid="{6A9EC007-4EC7-4C7B-A4CF-31CA40AFBF48}" action="delete"/>
  <rdn rId="0" localSheetId="1" customView="1" name="Z_6A9EC007_4EC7_4C7B_A4CF_31CA40AFBF48_.wvu.PrintArea" hidden="1" oldHidden="1">
    <formula>'Project List'!$A$1:$W$147</formula>
    <oldFormula>'Project List'!$A$1:$W$147</oldFormula>
  </rdn>
  <rdn rId="0" localSheetId="1" customView="1" name="Z_6A9EC007_4EC7_4C7B_A4CF_31CA40AFBF48_.wvu.Cols" hidden="1" oldHidden="1">
    <formula>'Project List'!$B:$C,'Project List'!$H:$H,'Project List'!$J:$J,'Project List'!$L:$L</formula>
    <oldFormula>'Project List'!$B:$C,'Project List'!$H:$H,'Project List'!$J:$J,'Project List'!$L:$L</oldFormula>
  </rdn>
  <rdn rId="0" localSheetId="1" customView="1" name="Z_6A9EC007_4EC7_4C7B_A4CF_31CA40AFBF48_.wvu.FilterData" hidden="1" oldHidden="1">
    <formula>'Project List'!$A$2:$V$151</formula>
    <oldFormula>'Project List'!$A$2:$V$151</oldFormula>
  </rdn>
  <rdn rId="0" localSheetId="2" customView="1" name="Z_6A9EC007_4EC7_4C7B_A4CF_31CA40AFBF48_.wvu.Cols" hidden="1" oldHidden="1">
    <formula>'Ped Projects'!$I:$J</formula>
    <oldFormula>'Ped Projects'!$I:$J</oldFormula>
  </rdn>
  <rdn rId="0" localSheetId="2" customView="1" name="Z_6A9EC007_4EC7_4C7B_A4CF_31CA40AFBF48_.wvu.FilterData" hidden="1" oldHidden="1">
    <formula>'Ped Projects'!$A$1:$AB$1</formula>
    <oldFormula>'Ped Projects'!$A$1:$AB$1</oldFormula>
  </rdn>
  <rcv guid="{6A9EC007-4EC7-4C7B-A4CF-31CA40AFBF48}"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224" sId="1" ref="V1:X1048576" action="insertCol">
    <undo index="0" exp="area" ref3D="1" dr="$A$1:$XFD$2" dn="Print_Titles" sId="1"/>
  </rrc>
  <rfmt sheetId="1" sqref="V1:X2">
    <dxf>
      <fill>
        <patternFill patternType="none">
          <bgColor auto="1"/>
        </patternFill>
      </fill>
    </dxf>
  </rfmt>
  <rdn rId="0" localSheetId="1" customView="1" name="Z_CC3AB42F_66AB_4B87_AF8C_28C61F9957F1_.wvu.PrintArea" hidden="1" oldHidden="1">
    <formula>'Project List'!$A$1:$X$147</formula>
  </rdn>
  <rdn rId="0" localSheetId="1" customView="1" name="Z_CC3AB42F_66AB_4B87_AF8C_28C61F9957F1_.wvu.PrintTitles" hidden="1" oldHidden="1">
    <formula>'Project List'!$1:$2</formula>
  </rdn>
  <rdn rId="0" localSheetId="1" customView="1" name="Z_CC3AB42F_66AB_4B87_AF8C_28C61F9957F1_.wvu.Cols" hidden="1" oldHidden="1">
    <formula>'Project List'!$A:$C,'Project List'!$H:$H,'Project List'!$J:$J,'Project List'!$L:$L,'Project List'!$N:$R</formula>
  </rdn>
  <rdn rId="0" localSheetId="1" customView="1" name="Z_CC3AB42F_66AB_4B87_AF8C_28C61F9957F1_.wvu.FilterData" hidden="1" oldHidden="1">
    <formula>'Project List'!$A$2:$Y$151</formula>
  </rdn>
  <rdn rId="0" localSheetId="2" customView="1" name="Z_CC3AB42F_66AB_4B87_AF8C_28C61F9957F1_.wvu.Cols" hidden="1" oldHidden="1">
    <formula>'Ped Projects'!$I:$J</formula>
  </rdn>
  <rdn rId="0" localSheetId="2" customView="1" name="Z_CC3AB42F_66AB_4B87_AF8C_28C61F9957F1_.wvu.FilterData" hidden="1" oldHidden="1">
    <formula>'Ped Projects'!$A$1:$AB$1</formula>
  </rdn>
  <rcv guid="{CC3AB42F-66AB-4B87-AF8C-28C61F9957F1}"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microsoft.com/office/2006/relationships/wsSortMap" Target="wsSortMap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B151"/>
  <sheetViews>
    <sheetView tabSelected="1" topLeftCell="D1" zoomScale="80" zoomScaleNormal="80" workbookViewId="0">
      <pane ySplit="2" topLeftCell="A3" activePane="bottomLeft" state="frozen"/>
      <selection pane="bottomLeft" activeCell="V10" sqref="V10"/>
    </sheetView>
  </sheetViews>
  <sheetFormatPr defaultColWidth="9.140625" defaultRowHeight="15" x14ac:dyDescent="0.25"/>
  <cols>
    <col min="1" max="1" width="6.7109375" style="40" hidden="1" customWidth="1"/>
    <col min="2" max="2" width="8.85546875" style="25" hidden="1" customWidth="1"/>
    <col min="3" max="3" width="11.42578125" style="25" hidden="1" customWidth="1"/>
    <col min="4" max="4" width="30.28515625" style="2" customWidth="1"/>
    <col min="5" max="5" width="37.42578125" style="26" customWidth="1"/>
    <col min="6" max="7" width="31.140625" style="2" customWidth="1"/>
    <col min="8" max="8" width="36.7109375" style="27" hidden="1" customWidth="1"/>
    <col min="9" max="9" width="26.28515625" style="2" customWidth="1"/>
    <col min="10" max="10" width="9.5703125" style="28" hidden="1" customWidth="1"/>
    <col min="11" max="11" width="47" style="42" customWidth="1"/>
    <col min="12" max="12" width="14.85546875" style="42" hidden="1" customWidth="1"/>
    <col min="13" max="13" width="48" style="26" customWidth="1"/>
    <col min="14" max="14" width="6" style="49" hidden="1" customWidth="1"/>
    <col min="15" max="15" width="8.28515625" style="49" hidden="1" customWidth="1"/>
    <col min="16" max="16" width="8.28515625" style="50" hidden="1" customWidth="1"/>
    <col min="17" max="18" width="8.28515625" style="49" hidden="1" customWidth="1"/>
    <col min="19" max="19" width="8.28515625" style="62" customWidth="1"/>
    <col min="20" max="20" width="8.28515625" style="63" customWidth="1"/>
    <col min="21" max="24" width="8.28515625" style="64" customWidth="1"/>
    <col min="25" max="25" width="9.140625" style="61" customWidth="1"/>
    <col min="26" max="34" width="9.140625" style="25" customWidth="1"/>
    <col min="35" max="16384" width="9.140625" style="25"/>
  </cols>
  <sheetData>
    <row r="1" spans="1:28" s="23" customFormat="1" ht="29.25" customHeight="1" x14ac:dyDescent="0.35">
      <c r="A1" s="73" t="s">
        <v>514</v>
      </c>
      <c r="B1" s="73"/>
      <c r="C1" s="73"/>
      <c r="D1" s="73"/>
      <c r="E1" s="73"/>
      <c r="F1" s="73"/>
      <c r="G1" s="73"/>
      <c r="H1" s="73"/>
      <c r="I1" s="73"/>
      <c r="J1" s="73"/>
      <c r="K1" s="73"/>
      <c r="L1" s="73"/>
      <c r="M1" s="73"/>
      <c r="N1" s="73"/>
      <c r="O1" s="73"/>
      <c r="P1" s="73"/>
      <c r="Q1" s="73"/>
      <c r="R1" s="73"/>
      <c r="S1" s="73"/>
      <c r="T1" s="73"/>
      <c r="U1" s="73"/>
      <c r="V1" s="76"/>
      <c r="W1" s="76"/>
      <c r="X1" s="76"/>
      <c r="Y1" s="59"/>
    </row>
    <row r="2" spans="1:28" s="24" customFormat="1" ht="99.75" customHeight="1" x14ac:dyDescent="0.25">
      <c r="A2" s="51" t="s">
        <v>0</v>
      </c>
      <c r="B2" s="52" t="s">
        <v>1</v>
      </c>
      <c r="C2" s="52" t="s">
        <v>35</v>
      </c>
      <c r="D2" s="53" t="s">
        <v>56</v>
      </c>
      <c r="E2" s="53" t="s">
        <v>94</v>
      </c>
      <c r="F2" s="53" t="s">
        <v>2</v>
      </c>
      <c r="G2" s="53" t="s">
        <v>3</v>
      </c>
      <c r="H2" s="53"/>
      <c r="I2" s="52" t="s">
        <v>205</v>
      </c>
      <c r="J2" s="53"/>
      <c r="K2" s="53" t="s">
        <v>495</v>
      </c>
      <c r="L2" s="53" t="s">
        <v>79</v>
      </c>
      <c r="M2" s="53" t="s">
        <v>496</v>
      </c>
      <c r="N2" s="54" t="s">
        <v>444</v>
      </c>
      <c r="O2" s="54" t="s">
        <v>445</v>
      </c>
      <c r="P2" s="54" t="s">
        <v>448</v>
      </c>
      <c r="Q2" s="54" t="s">
        <v>446</v>
      </c>
      <c r="R2" s="54" t="s">
        <v>499</v>
      </c>
      <c r="S2" s="65" t="s">
        <v>449</v>
      </c>
      <c r="T2" s="65" t="s">
        <v>447</v>
      </c>
      <c r="U2" s="65" t="s">
        <v>508</v>
      </c>
      <c r="V2" s="77"/>
      <c r="W2" s="77"/>
      <c r="X2" s="77"/>
      <c r="Y2" s="60"/>
    </row>
    <row r="3" spans="1:28" s="22" customFormat="1" ht="65.25" customHeight="1" x14ac:dyDescent="0.25">
      <c r="A3" s="38">
        <v>18</v>
      </c>
      <c r="B3" s="57"/>
      <c r="C3" s="19"/>
      <c r="D3" s="45" t="s">
        <v>311</v>
      </c>
      <c r="E3" s="45" t="s">
        <v>311</v>
      </c>
      <c r="F3" s="45" t="s">
        <v>5</v>
      </c>
      <c r="G3" s="45" t="s">
        <v>66</v>
      </c>
      <c r="H3" s="45"/>
      <c r="I3" s="45" t="s">
        <v>326</v>
      </c>
      <c r="J3" s="41"/>
      <c r="K3" s="45" t="s">
        <v>509</v>
      </c>
      <c r="L3" s="31"/>
      <c r="M3" s="45" t="s">
        <v>210</v>
      </c>
      <c r="N3" s="46">
        <v>4</v>
      </c>
      <c r="O3" s="46">
        <v>3</v>
      </c>
      <c r="P3" s="46">
        <v>3</v>
      </c>
      <c r="Q3" s="46">
        <v>3</v>
      </c>
      <c r="R3" s="46">
        <v>3</v>
      </c>
      <c r="S3" s="31">
        <f t="shared" ref="S3:S34" si="0">SUM(N3:R3)</f>
        <v>16</v>
      </c>
      <c r="T3" s="31">
        <f>ROUND(AVERAGEIF($A$3:$A$151,A3,$S$3:$S$151),1)</f>
        <v>14.5</v>
      </c>
      <c r="U3" s="35" t="s">
        <v>329</v>
      </c>
      <c r="V3" s="74"/>
      <c r="W3" s="74"/>
      <c r="X3" s="74"/>
      <c r="Z3" s="70" t="s">
        <v>535</v>
      </c>
      <c r="AA3" s="22" t="s">
        <v>542</v>
      </c>
      <c r="AB3" s="22" t="s">
        <v>543</v>
      </c>
    </row>
    <row r="4" spans="1:28" s="22" customFormat="1" ht="76.5" customHeight="1" x14ac:dyDescent="0.25">
      <c r="A4" s="68">
        <v>18</v>
      </c>
      <c r="B4" s="20"/>
      <c r="C4" s="3"/>
      <c r="D4" s="43" t="s">
        <v>311</v>
      </c>
      <c r="E4" s="43" t="s">
        <v>311</v>
      </c>
      <c r="F4" s="43" t="s">
        <v>66</v>
      </c>
      <c r="G4" s="43" t="s">
        <v>500</v>
      </c>
      <c r="H4" s="43"/>
      <c r="I4" s="43" t="s">
        <v>326</v>
      </c>
      <c r="J4" s="5"/>
      <c r="K4" s="43" t="s">
        <v>523</v>
      </c>
      <c r="L4" s="32"/>
      <c r="M4" s="43" t="s">
        <v>210</v>
      </c>
      <c r="N4" s="47">
        <v>3</v>
      </c>
      <c r="O4" s="47">
        <v>3</v>
      </c>
      <c r="P4" s="47">
        <v>3</v>
      </c>
      <c r="Q4" s="47">
        <v>3</v>
      </c>
      <c r="R4" s="46">
        <v>3</v>
      </c>
      <c r="S4" s="31">
        <f t="shared" si="0"/>
        <v>15</v>
      </c>
      <c r="T4" s="31">
        <f>ROUND(AVERAGEIF($A$3:$A$151,A4,$S$3:$S$151),1)</f>
        <v>14.5</v>
      </c>
      <c r="U4" s="36" t="s">
        <v>331</v>
      </c>
      <c r="V4" s="74"/>
      <c r="W4" s="74"/>
      <c r="X4" s="74"/>
      <c r="Y4" s="69" t="s">
        <v>532</v>
      </c>
      <c r="Z4" s="70"/>
    </row>
    <row r="5" spans="1:28" s="22" customFormat="1" ht="30" x14ac:dyDescent="0.25">
      <c r="A5" s="68">
        <v>18</v>
      </c>
      <c r="B5" s="3"/>
      <c r="C5" s="3"/>
      <c r="D5" s="43" t="s">
        <v>311</v>
      </c>
      <c r="E5" s="43" t="s">
        <v>311</v>
      </c>
      <c r="F5" s="43" t="s">
        <v>309</v>
      </c>
      <c r="G5" s="43"/>
      <c r="H5" s="43" t="s">
        <v>415</v>
      </c>
      <c r="I5" s="43" t="s">
        <v>186</v>
      </c>
      <c r="J5" s="5" t="s">
        <v>210</v>
      </c>
      <c r="K5" s="44" t="s">
        <v>526</v>
      </c>
      <c r="L5" s="43" t="s">
        <v>210</v>
      </c>
      <c r="M5" s="32" t="s">
        <v>210</v>
      </c>
      <c r="N5" s="47">
        <v>3</v>
      </c>
      <c r="O5" s="47">
        <v>3</v>
      </c>
      <c r="P5" s="47">
        <v>3</v>
      </c>
      <c r="Q5" s="47">
        <v>3</v>
      </c>
      <c r="R5" s="46">
        <v>3</v>
      </c>
      <c r="S5" s="31">
        <f t="shared" si="0"/>
        <v>15</v>
      </c>
      <c r="T5" s="31">
        <f>ROUND(AVERAGEIF($A$3:$A$151,A5,$S$3:$S$151),1)</f>
        <v>14.5</v>
      </c>
      <c r="U5" s="36" t="s">
        <v>331</v>
      </c>
      <c r="V5" s="74"/>
      <c r="W5" s="74"/>
      <c r="X5" s="74"/>
      <c r="Y5" s="69" t="s">
        <v>532</v>
      </c>
      <c r="Z5" s="70"/>
    </row>
    <row r="6" spans="1:28" s="22" customFormat="1" ht="30" x14ac:dyDescent="0.25">
      <c r="A6" s="68">
        <v>18</v>
      </c>
      <c r="B6" s="3"/>
      <c r="C6" s="3"/>
      <c r="D6" s="43" t="s">
        <v>311</v>
      </c>
      <c r="E6" s="43" t="s">
        <v>311</v>
      </c>
      <c r="F6" s="43" t="s">
        <v>310</v>
      </c>
      <c r="G6" s="43"/>
      <c r="H6" s="43" t="s">
        <v>115</v>
      </c>
      <c r="I6" s="43" t="s">
        <v>186</v>
      </c>
      <c r="J6" s="5" t="s">
        <v>210</v>
      </c>
      <c r="K6" s="44" t="s">
        <v>527</v>
      </c>
      <c r="L6" s="43" t="s">
        <v>210</v>
      </c>
      <c r="M6" s="32" t="s">
        <v>210</v>
      </c>
      <c r="N6" s="47">
        <v>3</v>
      </c>
      <c r="O6" s="47">
        <v>3</v>
      </c>
      <c r="P6" s="47">
        <v>3</v>
      </c>
      <c r="Q6" s="47">
        <v>3</v>
      </c>
      <c r="R6" s="46">
        <v>3</v>
      </c>
      <c r="S6" s="31">
        <f t="shared" si="0"/>
        <v>15</v>
      </c>
      <c r="T6" s="31">
        <f>ROUND(AVERAGEIF($A$3:$A$151,A6,$S$3:$S$151),1)</f>
        <v>14.5</v>
      </c>
      <c r="U6" s="36" t="s">
        <v>331</v>
      </c>
      <c r="V6" s="74"/>
      <c r="W6" s="74"/>
      <c r="X6" s="74"/>
      <c r="Y6" s="69" t="s">
        <v>532</v>
      </c>
      <c r="Z6" s="70"/>
    </row>
    <row r="7" spans="1:28" s="22" customFormat="1" ht="30" x14ac:dyDescent="0.25">
      <c r="A7" s="68">
        <v>18</v>
      </c>
      <c r="B7" s="3"/>
      <c r="C7" s="3"/>
      <c r="D7" s="43" t="s">
        <v>311</v>
      </c>
      <c r="E7" s="43" t="s">
        <v>311</v>
      </c>
      <c r="F7" s="43" t="s">
        <v>343</v>
      </c>
      <c r="G7" s="43"/>
      <c r="H7" s="43" t="s">
        <v>415</v>
      </c>
      <c r="I7" s="43" t="s">
        <v>186</v>
      </c>
      <c r="J7" s="5" t="s">
        <v>210</v>
      </c>
      <c r="K7" s="44" t="s">
        <v>316</v>
      </c>
      <c r="L7" s="43" t="s">
        <v>210</v>
      </c>
      <c r="M7" s="32" t="s">
        <v>210</v>
      </c>
      <c r="N7" s="47">
        <v>3</v>
      </c>
      <c r="O7" s="47">
        <v>3</v>
      </c>
      <c r="P7" s="47">
        <v>3</v>
      </c>
      <c r="Q7" s="47">
        <v>3</v>
      </c>
      <c r="R7" s="46">
        <v>3</v>
      </c>
      <c r="S7" s="31">
        <f t="shared" si="0"/>
        <v>15</v>
      </c>
      <c r="T7" s="31">
        <f>ROUND(AVERAGEIF($A$3:$A$151,A7,$S$3:$S$151),1)</f>
        <v>14.5</v>
      </c>
      <c r="U7" s="36" t="s">
        <v>331</v>
      </c>
      <c r="V7" s="74"/>
      <c r="W7" s="74"/>
      <c r="X7" s="74"/>
      <c r="Y7" s="69" t="s">
        <v>532</v>
      </c>
      <c r="Z7" s="70"/>
    </row>
    <row r="8" spans="1:28" s="22" customFormat="1" ht="30" x14ac:dyDescent="0.25">
      <c r="A8" s="68">
        <v>18</v>
      </c>
      <c r="B8" s="3"/>
      <c r="C8" s="3"/>
      <c r="D8" s="43" t="s">
        <v>311</v>
      </c>
      <c r="E8" s="43" t="s">
        <v>311</v>
      </c>
      <c r="F8" s="43" t="s">
        <v>308</v>
      </c>
      <c r="G8" s="43"/>
      <c r="H8" s="43" t="s">
        <v>415</v>
      </c>
      <c r="I8" s="43" t="s">
        <v>248</v>
      </c>
      <c r="J8" s="5" t="s">
        <v>210</v>
      </c>
      <c r="K8" s="44" t="s">
        <v>315</v>
      </c>
      <c r="L8" s="43" t="s">
        <v>210</v>
      </c>
      <c r="M8" s="32" t="s">
        <v>210</v>
      </c>
      <c r="N8" s="47">
        <v>2</v>
      </c>
      <c r="O8" s="47">
        <v>3</v>
      </c>
      <c r="P8" s="47">
        <v>3</v>
      </c>
      <c r="Q8" s="47">
        <v>3</v>
      </c>
      <c r="R8" s="46">
        <v>3</v>
      </c>
      <c r="S8" s="31">
        <f t="shared" si="0"/>
        <v>14</v>
      </c>
      <c r="T8" s="31">
        <f>ROUND(AVERAGEIF($A$3:$A$151,A8,$S$3:$S$151),1)</f>
        <v>14.5</v>
      </c>
      <c r="U8" s="36" t="s">
        <v>332</v>
      </c>
      <c r="V8" s="74"/>
      <c r="W8" s="74"/>
      <c r="X8" s="74"/>
      <c r="Y8" s="69" t="s">
        <v>532</v>
      </c>
      <c r="Z8" s="70"/>
    </row>
    <row r="9" spans="1:28" s="22" customFormat="1" ht="30" x14ac:dyDescent="0.25">
      <c r="A9" s="68">
        <v>18</v>
      </c>
      <c r="B9" s="3"/>
      <c r="C9" s="3"/>
      <c r="D9" s="43" t="s">
        <v>311</v>
      </c>
      <c r="E9" s="43" t="s">
        <v>311</v>
      </c>
      <c r="F9" s="43" t="s">
        <v>342</v>
      </c>
      <c r="G9" s="43"/>
      <c r="H9" s="43" t="s">
        <v>117</v>
      </c>
      <c r="I9" s="43" t="s">
        <v>186</v>
      </c>
      <c r="J9" s="5" t="s">
        <v>210</v>
      </c>
      <c r="K9" s="44" t="s">
        <v>549</v>
      </c>
      <c r="L9" s="43" t="s">
        <v>210</v>
      </c>
      <c r="M9" s="32" t="s">
        <v>210</v>
      </c>
      <c r="N9" s="47">
        <v>2</v>
      </c>
      <c r="O9" s="47">
        <v>3</v>
      </c>
      <c r="P9" s="47">
        <v>3</v>
      </c>
      <c r="Q9" s="47">
        <v>3</v>
      </c>
      <c r="R9" s="46">
        <v>3</v>
      </c>
      <c r="S9" s="31">
        <f t="shared" si="0"/>
        <v>14</v>
      </c>
      <c r="T9" s="31">
        <f>ROUND(AVERAGEIF($A$3:$A$151,A9,$S$3:$S$151),1)</f>
        <v>14.5</v>
      </c>
      <c r="U9" s="36" t="s">
        <v>331</v>
      </c>
      <c r="V9" s="74"/>
      <c r="W9" s="74"/>
      <c r="X9" s="74"/>
      <c r="Y9" s="69" t="s">
        <v>532</v>
      </c>
      <c r="Z9" s="70"/>
    </row>
    <row r="10" spans="1:28" s="22" customFormat="1" ht="45" x14ac:dyDescent="0.25">
      <c r="A10" s="68">
        <v>18</v>
      </c>
      <c r="B10" s="3"/>
      <c r="C10" s="3"/>
      <c r="D10" s="43" t="s">
        <v>311</v>
      </c>
      <c r="E10" s="43" t="s">
        <v>311</v>
      </c>
      <c r="F10" s="43" t="s">
        <v>239</v>
      </c>
      <c r="G10" s="43"/>
      <c r="H10" s="21"/>
      <c r="I10" s="43" t="s">
        <v>240</v>
      </c>
      <c r="J10" s="5" t="s">
        <v>210</v>
      </c>
      <c r="K10" s="43" t="s">
        <v>528</v>
      </c>
      <c r="L10" s="43" t="s">
        <v>210</v>
      </c>
      <c r="M10" s="32"/>
      <c r="N10" s="47">
        <v>2</v>
      </c>
      <c r="O10" s="47">
        <v>2</v>
      </c>
      <c r="P10" s="47">
        <v>3</v>
      </c>
      <c r="Q10" s="47">
        <v>3</v>
      </c>
      <c r="R10" s="46">
        <v>2</v>
      </c>
      <c r="S10" s="31">
        <f t="shared" si="0"/>
        <v>12</v>
      </c>
      <c r="T10" s="31">
        <f>ROUND(AVERAGEIF($A$3:$A$151,A10,$S$3:$S$151),1)</f>
        <v>14.5</v>
      </c>
      <c r="U10" s="37" t="s">
        <v>329</v>
      </c>
      <c r="V10" s="75"/>
      <c r="W10" s="75"/>
      <c r="X10" s="75"/>
      <c r="Z10" s="70"/>
    </row>
    <row r="11" spans="1:28" s="22" customFormat="1" ht="90" x14ac:dyDescent="0.25">
      <c r="A11" s="39">
        <v>4</v>
      </c>
      <c r="B11" s="20">
        <v>3.32</v>
      </c>
      <c r="C11" s="3" t="s">
        <v>34</v>
      </c>
      <c r="D11" s="43" t="s">
        <v>251</v>
      </c>
      <c r="E11" s="44" t="s">
        <v>33</v>
      </c>
      <c r="F11" s="43" t="s">
        <v>37</v>
      </c>
      <c r="G11" s="43" t="s">
        <v>54</v>
      </c>
      <c r="H11" s="21" t="s">
        <v>41</v>
      </c>
      <c r="I11" s="43" t="s">
        <v>191</v>
      </c>
      <c r="J11" s="5" t="s">
        <v>208</v>
      </c>
      <c r="K11" s="43" t="s">
        <v>507</v>
      </c>
      <c r="L11" s="32">
        <v>4</v>
      </c>
      <c r="M11" s="44" t="s">
        <v>250</v>
      </c>
      <c r="N11" s="47">
        <v>4</v>
      </c>
      <c r="O11" s="47">
        <v>1</v>
      </c>
      <c r="P11" s="47">
        <v>4</v>
      </c>
      <c r="Q11" s="47">
        <v>3</v>
      </c>
      <c r="R11" s="46">
        <v>3</v>
      </c>
      <c r="S11" s="31">
        <f t="shared" si="0"/>
        <v>15</v>
      </c>
      <c r="T11" s="31">
        <f>ROUND(AVERAGEIF($A$3:$A$151,A11,$S$3:$S$151),1)</f>
        <v>12.3</v>
      </c>
      <c r="U11" s="36" t="s">
        <v>330</v>
      </c>
      <c r="V11" s="74"/>
      <c r="W11" s="74"/>
      <c r="X11" s="74"/>
      <c r="Z11" s="70"/>
    </row>
    <row r="12" spans="1:28" s="22" customFormat="1" ht="61.5" customHeight="1" x14ac:dyDescent="0.25">
      <c r="A12" s="39">
        <v>4</v>
      </c>
      <c r="B12" s="3"/>
      <c r="C12" s="3"/>
      <c r="D12" s="43" t="s">
        <v>251</v>
      </c>
      <c r="E12" s="43" t="s">
        <v>33</v>
      </c>
      <c r="F12" s="43" t="s">
        <v>463</v>
      </c>
      <c r="G12" s="43" t="s">
        <v>381</v>
      </c>
      <c r="H12" s="43"/>
      <c r="I12" s="43" t="s">
        <v>286</v>
      </c>
      <c r="J12" s="5" t="s">
        <v>208</v>
      </c>
      <c r="K12" s="43" t="s">
        <v>210</v>
      </c>
      <c r="L12" s="32">
        <v>1</v>
      </c>
      <c r="M12" s="43" t="s">
        <v>431</v>
      </c>
      <c r="N12" s="47">
        <v>2</v>
      </c>
      <c r="O12" s="47">
        <v>3</v>
      </c>
      <c r="P12" s="47">
        <v>3</v>
      </c>
      <c r="Q12" s="47">
        <v>3</v>
      </c>
      <c r="R12" s="46">
        <v>2</v>
      </c>
      <c r="S12" s="31">
        <f t="shared" si="0"/>
        <v>13</v>
      </c>
      <c r="T12" s="31">
        <f>ROUND(AVERAGEIF($A$3:$A$151,A12,$S$3:$S$151),1)</f>
        <v>12.3</v>
      </c>
      <c r="U12" s="36" t="s">
        <v>330</v>
      </c>
      <c r="V12" s="74"/>
      <c r="W12" s="74"/>
      <c r="X12" s="74"/>
      <c r="Y12" s="22" t="s">
        <v>554</v>
      </c>
      <c r="Z12" s="70"/>
      <c r="AA12" s="22" t="s">
        <v>550</v>
      </c>
    </row>
    <row r="13" spans="1:28" s="22" customFormat="1" ht="30" x14ac:dyDescent="0.25">
      <c r="A13" s="39">
        <v>4</v>
      </c>
      <c r="B13" s="20"/>
      <c r="C13" s="3"/>
      <c r="D13" s="4" t="s">
        <v>251</v>
      </c>
      <c r="E13" s="43" t="s">
        <v>511</v>
      </c>
      <c r="F13" s="4"/>
      <c r="G13" s="4"/>
      <c r="H13" s="43"/>
      <c r="I13" s="4" t="s">
        <v>286</v>
      </c>
      <c r="J13" s="5"/>
      <c r="K13" s="43"/>
      <c r="L13" s="32"/>
      <c r="M13" s="43" t="s">
        <v>530</v>
      </c>
      <c r="N13" s="47">
        <v>2</v>
      </c>
      <c r="O13" s="47">
        <v>2</v>
      </c>
      <c r="P13" s="47">
        <v>3</v>
      </c>
      <c r="Q13" s="47">
        <v>3</v>
      </c>
      <c r="R13" s="46">
        <v>3</v>
      </c>
      <c r="S13" s="31">
        <f t="shared" si="0"/>
        <v>13</v>
      </c>
      <c r="T13" s="31">
        <f>ROUND(AVERAGEIF($A$3:$A$151,A13,$S$3:$S$151),1)</f>
        <v>12.3</v>
      </c>
      <c r="U13" s="36" t="s">
        <v>332</v>
      </c>
      <c r="V13" s="74"/>
      <c r="W13" s="74"/>
      <c r="X13" s="74"/>
      <c r="Y13" s="22" t="s">
        <v>554</v>
      </c>
      <c r="Z13" s="70"/>
    </row>
    <row r="14" spans="1:28" s="22" customFormat="1" ht="30" x14ac:dyDescent="0.25">
      <c r="A14" s="39">
        <v>4</v>
      </c>
      <c r="B14" s="3"/>
      <c r="C14" s="3"/>
      <c r="D14" s="4" t="s">
        <v>251</v>
      </c>
      <c r="E14" s="43" t="s">
        <v>256</v>
      </c>
      <c r="F14" s="4"/>
      <c r="G14" s="4"/>
      <c r="H14" s="21" t="s">
        <v>117</v>
      </c>
      <c r="I14" s="4" t="s">
        <v>257</v>
      </c>
      <c r="J14" s="5" t="s">
        <v>210</v>
      </c>
      <c r="K14" s="43" t="s">
        <v>529</v>
      </c>
      <c r="L14" s="32" t="s">
        <v>210</v>
      </c>
      <c r="M14" s="32" t="s">
        <v>210</v>
      </c>
      <c r="N14" s="47">
        <v>1</v>
      </c>
      <c r="O14" s="47">
        <v>2</v>
      </c>
      <c r="P14" s="47">
        <v>3</v>
      </c>
      <c r="Q14" s="47">
        <v>3</v>
      </c>
      <c r="R14" s="46">
        <v>2</v>
      </c>
      <c r="S14" s="31">
        <f t="shared" si="0"/>
        <v>11</v>
      </c>
      <c r="T14" s="31">
        <f>ROUND(AVERAGEIF($A$3:$A$151,A14,$S$3:$S$151),1)</f>
        <v>12.3</v>
      </c>
      <c r="U14" s="36" t="s">
        <v>329</v>
      </c>
      <c r="V14" s="74"/>
      <c r="W14" s="74"/>
      <c r="X14" s="74"/>
      <c r="Z14" s="70"/>
    </row>
    <row r="15" spans="1:28" s="22" customFormat="1" ht="60" x14ac:dyDescent="0.25">
      <c r="A15" s="39">
        <v>4</v>
      </c>
      <c r="B15" s="3"/>
      <c r="C15" s="3"/>
      <c r="D15" s="43" t="s">
        <v>251</v>
      </c>
      <c r="E15" s="43" t="s">
        <v>66</v>
      </c>
      <c r="F15" s="43" t="s">
        <v>517</v>
      </c>
      <c r="G15" s="43"/>
      <c r="H15" s="21"/>
      <c r="I15" s="43" t="s">
        <v>518</v>
      </c>
      <c r="J15" s="5"/>
      <c r="K15" s="43" t="s">
        <v>520</v>
      </c>
      <c r="L15" s="32"/>
      <c r="M15" s="32" t="s">
        <v>210</v>
      </c>
      <c r="N15" s="47">
        <v>1</v>
      </c>
      <c r="O15" s="47">
        <v>2</v>
      </c>
      <c r="P15" s="47">
        <v>3</v>
      </c>
      <c r="Q15" s="47">
        <v>3</v>
      </c>
      <c r="R15" s="46">
        <v>2</v>
      </c>
      <c r="S15" s="31">
        <f t="shared" si="0"/>
        <v>11</v>
      </c>
      <c r="T15" s="31">
        <f>ROUND(AVERAGEIF($A$3:$A$151,A15,$S$3:$S$151),1)</f>
        <v>12.3</v>
      </c>
      <c r="U15" s="36" t="s">
        <v>329</v>
      </c>
      <c r="V15" s="74"/>
      <c r="W15" s="74"/>
      <c r="X15" s="74"/>
      <c r="Y15" s="67" t="s">
        <v>531</v>
      </c>
      <c r="Z15" s="70"/>
    </row>
    <row r="16" spans="1:28" s="22" customFormat="1" ht="30" x14ac:dyDescent="0.25">
      <c r="A16" s="39">
        <v>4</v>
      </c>
      <c r="B16" s="3"/>
      <c r="C16" s="3"/>
      <c r="D16" s="4" t="s">
        <v>251</v>
      </c>
      <c r="E16" s="43" t="s">
        <v>241</v>
      </c>
      <c r="F16" s="4"/>
      <c r="G16" s="4"/>
      <c r="H16" s="21" t="s">
        <v>117</v>
      </c>
      <c r="I16" s="4" t="s">
        <v>257</v>
      </c>
      <c r="J16" s="5" t="s">
        <v>210</v>
      </c>
      <c r="K16" s="43" t="s">
        <v>550</v>
      </c>
      <c r="L16" s="32" t="s">
        <v>210</v>
      </c>
      <c r="M16" s="32" t="s">
        <v>210</v>
      </c>
      <c r="N16" s="47">
        <v>2</v>
      </c>
      <c r="O16" s="47">
        <v>2</v>
      </c>
      <c r="P16" s="47">
        <v>3</v>
      </c>
      <c r="Q16" s="47">
        <v>2</v>
      </c>
      <c r="R16" s="46">
        <v>2</v>
      </c>
      <c r="S16" s="31">
        <f t="shared" si="0"/>
        <v>11</v>
      </c>
      <c r="T16" s="31">
        <f>ROUND(AVERAGEIF($A$3:$A$151,A16,$S$3:$S$151),1)</f>
        <v>12.3</v>
      </c>
      <c r="U16" s="36" t="s">
        <v>329</v>
      </c>
      <c r="V16" s="74"/>
      <c r="W16" s="74"/>
      <c r="X16" s="74"/>
      <c r="Z16" s="70"/>
    </row>
    <row r="17" spans="1:26" s="22" customFormat="1" ht="30" x14ac:dyDescent="0.25">
      <c r="A17" s="39">
        <v>3</v>
      </c>
      <c r="B17" s="20">
        <v>5</v>
      </c>
      <c r="C17" s="3" t="s">
        <v>34</v>
      </c>
      <c r="D17" s="43" t="s">
        <v>516</v>
      </c>
      <c r="E17" s="44" t="s">
        <v>5</v>
      </c>
      <c r="F17" s="43" t="s">
        <v>37</v>
      </c>
      <c r="G17" s="43" t="s">
        <v>346</v>
      </c>
      <c r="H17" s="43" t="s">
        <v>41</v>
      </c>
      <c r="I17" s="43" t="s">
        <v>191</v>
      </c>
      <c r="J17" s="5" t="s">
        <v>208</v>
      </c>
      <c r="K17" s="43" t="s">
        <v>249</v>
      </c>
      <c r="L17" s="32">
        <v>4</v>
      </c>
      <c r="M17" s="44" t="s">
        <v>300</v>
      </c>
      <c r="N17" s="47">
        <v>4</v>
      </c>
      <c r="O17" s="47">
        <v>2</v>
      </c>
      <c r="P17" s="47">
        <v>3</v>
      </c>
      <c r="Q17" s="47">
        <v>3</v>
      </c>
      <c r="R17" s="46">
        <v>3</v>
      </c>
      <c r="S17" s="31">
        <f t="shared" si="0"/>
        <v>15</v>
      </c>
      <c r="T17" s="31">
        <f>ROUND(AVERAGEIF($A$3:$A$151,A17,$S$3:$S$151),1)</f>
        <v>12</v>
      </c>
      <c r="U17" s="36" t="s">
        <v>329</v>
      </c>
      <c r="V17" s="74"/>
      <c r="W17" s="74"/>
      <c r="X17" s="74"/>
      <c r="Z17" s="70"/>
    </row>
    <row r="18" spans="1:26" s="22" customFormat="1" ht="30" x14ac:dyDescent="0.25">
      <c r="A18" s="39">
        <v>3</v>
      </c>
      <c r="B18" s="3"/>
      <c r="C18" s="3"/>
      <c r="D18" s="43" t="s">
        <v>516</v>
      </c>
      <c r="E18" s="43" t="s">
        <v>372</v>
      </c>
      <c r="F18" s="43" t="s">
        <v>247</v>
      </c>
      <c r="G18" s="43"/>
      <c r="H18" s="21" t="s">
        <v>117</v>
      </c>
      <c r="I18" s="43" t="s">
        <v>248</v>
      </c>
      <c r="J18" s="5" t="s">
        <v>210</v>
      </c>
      <c r="K18" s="43" t="s">
        <v>246</v>
      </c>
      <c r="L18" s="32" t="s">
        <v>210</v>
      </c>
      <c r="M18" s="32" t="s">
        <v>210</v>
      </c>
      <c r="N18" s="47">
        <v>2</v>
      </c>
      <c r="O18" s="47">
        <v>3</v>
      </c>
      <c r="P18" s="47">
        <v>0</v>
      </c>
      <c r="Q18" s="47">
        <v>3</v>
      </c>
      <c r="R18" s="46">
        <v>3</v>
      </c>
      <c r="S18" s="31">
        <f t="shared" si="0"/>
        <v>11</v>
      </c>
      <c r="T18" s="31">
        <f>ROUND(AVERAGEIF($A$3:$A$151,A18,$S$3:$S$151),1)</f>
        <v>12</v>
      </c>
      <c r="U18" s="36" t="s">
        <v>329</v>
      </c>
      <c r="V18" s="74"/>
      <c r="W18" s="74"/>
      <c r="X18" s="74"/>
      <c r="Z18" s="70"/>
    </row>
    <row r="19" spans="1:26" s="22" customFormat="1" ht="30" x14ac:dyDescent="0.25">
      <c r="A19" s="39">
        <v>3</v>
      </c>
      <c r="B19" s="3"/>
      <c r="C19" s="3"/>
      <c r="D19" s="43" t="s">
        <v>516</v>
      </c>
      <c r="E19" s="43" t="s">
        <v>5</v>
      </c>
      <c r="F19" s="43" t="s">
        <v>245</v>
      </c>
      <c r="G19" s="43"/>
      <c r="H19" s="21" t="s">
        <v>117</v>
      </c>
      <c r="I19" s="43" t="s">
        <v>248</v>
      </c>
      <c r="J19" s="5" t="s">
        <v>210</v>
      </c>
      <c r="K19" s="43" t="s">
        <v>246</v>
      </c>
      <c r="L19" s="32" t="s">
        <v>210</v>
      </c>
      <c r="M19" s="32" t="s">
        <v>210</v>
      </c>
      <c r="N19" s="47">
        <v>2</v>
      </c>
      <c r="O19" s="47">
        <v>3</v>
      </c>
      <c r="P19" s="47">
        <v>0</v>
      </c>
      <c r="Q19" s="47">
        <v>3</v>
      </c>
      <c r="R19" s="46">
        <v>3</v>
      </c>
      <c r="S19" s="31">
        <f t="shared" si="0"/>
        <v>11</v>
      </c>
      <c r="T19" s="31">
        <f>ROUND(AVERAGEIF($A$3:$A$151,A19,$S$3:$S$151),1)</f>
        <v>12</v>
      </c>
      <c r="U19" s="36" t="s">
        <v>329</v>
      </c>
      <c r="V19" s="74"/>
      <c r="W19" s="74"/>
      <c r="X19" s="74"/>
      <c r="Z19" s="70"/>
    </row>
    <row r="20" spans="1:26" s="22" customFormat="1" ht="60" x14ac:dyDescent="0.25">
      <c r="A20" s="39">
        <v>3</v>
      </c>
      <c r="B20" s="3"/>
      <c r="C20" s="3"/>
      <c r="D20" s="43" t="s">
        <v>516</v>
      </c>
      <c r="E20" s="43" t="s">
        <v>5</v>
      </c>
      <c r="F20" s="43" t="s">
        <v>515</v>
      </c>
      <c r="G20" s="43"/>
      <c r="H20" s="21"/>
      <c r="I20" s="43" t="s">
        <v>518</v>
      </c>
      <c r="J20" s="5"/>
      <c r="K20" s="43" t="s">
        <v>519</v>
      </c>
      <c r="L20" s="32"/>
      <c r="M20" s="32" t="s">
        <v>210</v>
      </c>
      <c r="N20" s="47">
        <v>2</v>
      </c>
      <c r="O20" s="47">
        <v>3</v>
      </c>
      <c r="P20" s="47">
        <v>0</v>
      </c>
      <c r="Q20" s="47">
        <v>3</v>
      </c>
      <c r="R20" s="46">
        <v>3</v>
      </c>
      <c r="S20" s="31">
        <f t="shared" si="0"/>
        <v>11</v>
      </c>
      <c r="T20" s="31">
        <f>ROUND(AVERAGEIF($A$3:$A$151,A20,$S$3:$S$151),1)</f>
        <v>12</v>
      </c>
      <c r="U20" s="36" t="s">
        <v>329</v>
      </c>
      <c r="V20" s="74"/>
      <c r="W20" s="74"/>
      <c r="X20" s="74"/>
      <c r="Y20" s="67" t="s">
        <v>531</v>
      </c>
      <c r="Z20" s="70"/>
    </row>
    <row r="21" spans="1:26" s="58" customFormat="1" ht="30" x14ac:dyDescent="0.25">
      <c r="A21" s="39">
        <v>17</v>
      </c>
      <c r="B21" s="3"/>
      <c r="C21" s="3"/>
      <c r="D21" s="43" t="s">
        <v>327</v>
      </c>
      <c r="E21" s="43" t="s">
        <v>328</v>
      </c>
      <c r="F21" s="43" t="s">
        <v>210</v>
      </c>
      <c r="G21" s="43" t="s">
        <v>210</v>
      </c>
      <c r="H21" s="43" t="s">
        <v>42</v>
      </c>
      <c r="I21" s="43" t="s">
        <v>206</v>
      </c>
      <c r="J21" s="5" t="s">
        <v>208</v>
      </c>
      <c r="K21" s="43" t="s">
        <v>320</v>
      </c>
      <c r="L21" s="32" t="s">
        <v>210</v>
      </c>
      <c r="M21" s="44" t="s">
        <v>503</v>
      </c>
      <c r="N21" s="47">
        <v>3</v>
      </c>
      <c r="O21" s="47">
        <v>3</v>
      </c>
      <c r="P21" s="47">
        <v>3</v>
      </c>
      <c r="Q21" s="47">
        <v>3</v>
      </c>
      <c r="R21" s="46">
        <v>0</v>
      </c>
      <c r="S21" s="31">
        <f t="shared" si="0"/>
        <v>12</v>
      </c>
      <c r="T21" s="31">
        <f>ROUND(AVERAGEIF($A$3:$A$151,A21,$S$3:$S$151),1)</f>
        <v>12</v>
      </c>
      <c r="U21" s="36" t="s">
        <v>330</v>
      </c>
      <c r="V21" s="74"/>
      <c r="W21" s="74"/>
      <c r="X21" s="74"/>
      <c r="Y21" s="22"/>
      <c r="Z21" s="71"/>
    </row>
    <row r="22" spans="1:26" s="22" customFormat="1" ht="45" x14ac:dyDescent="0.25">
      <c r="A22" s="39">
        <v>16</v>
      </c>
      <c r="B22" s="20"/>
      <c r="C22" s="3"/>
      <c r="D22" s="43" t="s">
        <v>381</v>
      </c>
      <c r="E22" s="43" t="s">
        <v>381</v>
      </c>
      <c r="F22" s="43" t="s">
        <v>271</v>
      </c>
      <c r="G22" s="43" t="s">
        <v>40</v>
      </c>
      <c r="H22" s="43"/>
      <c r="I22" s="43" t="s">
        <v>191</v>
      </c>
      <c r="J22" s="5"/>
      <c r="K22" s="43" t="s">
        <v>509</v>
      </c>
      <c r="L22" s="32"/>
      <c r="M22" s="43" t="s">
        <v>210</v>
      </c>
      <c r="N22" s="47">
        <v>3</v>
      </c>
      <c r="O22" s="47">
        <v>3</v>
      </c>
      <c r="P22" s="47">
        <v>4</v>
      </c>
      <c r="Q22" s="47">
        <v>3</v>
      </c>
      <c r="R22" s="46">
        <v>0</v>
      </c>
      <c r="S22" s="31">
        <f t="shared" si="0"/>
        <v>13</v>
      </c>
      <c r="T22" s="31">
        <f>ROUND(AVERAGEIF($A$3:$A$151,A22,$S$3:$S$151),1)</f>
        <v>12</v>
      </c>
      <c r="U22" s="36" t="s">
        <v>329</v>
      </c>
      <c r="V22" s="74"/>
      <c r="W22" s="74"/>
      <c r="X22" s="74"/>
      <c r="Z22" s="70"/>
    </row>
    <row r="23" spans="1:26" s="22" customFormat="1" ht="131.25" customHeight="1" x14ac:dyDescent="0.25">
      <c r="A23" s="39">
        <v>16</v>
      </c>
      <c r="B23" s="20">
        <v>1.03</v>
      </c>
      <c r="C23" s="3" t="s">
        <v>36</v>
      </c>
      <c r="D23" s="43" t="s">
        <v>381</v>
      </c>
      <c r="E23" s="44" t="s">
        <v>271</v>
      </c>
      <c r="F23" s="43" t="s">
        <v>272</v>
      </c>
      <c r="G23" s="43"/>
      <c r="H23" s="21"/>
      <c r="I23" s="43" t="s">
        <v>240</v>
      </c>
      <c r="J23" s="5">
        <v>1</v>
      </c>
      <c r="K23" s="43" t="s">
        <v>533</v>
      </c>
      <c r="L23" s="33" t="s">
        <v>210</v>
      </c>
      <c r="M23" s="44" t="s">
        <v>551</v>
      </c>
      <c r="N23" s="48">
        <v>2</v>
      </c>
      <c r="O23" s="48">
        <v>2</v>
      </c>
      <c r="P23" s="47">
        <v>4</v>
      </c>
      <c r="Q23" s="48">
        <v>3</v>
      </c>
      <c r="R23" s="56">
        <v>0</v>
      </c>
      <c r="S23" s="31">
        <f t="shared" si="0"/>
        <v>11</v>
      </c>
      <c r="T23" s="31">
        <f>ROUND(AVERAGEIF($A$3:$A$151,A23,$S$3:$S$151),1)</f>
        <v>12</v>
      </c>
      <c r="U23" s="36" t="s">
        <v>330</v>
      </c>
      <c r="V23" s="74"/>
      <c r="W23" s="74"/>
      <c r="X23" s="74"/>
      <c r="Y23" s="22" t="s">
        <v>534</v>
      </c>
      <c r="Z23" s="70"/>
    </row>
    <row r="24" spans="1:26" s="22" customFormat="1" ht="58.5" customHeight="1" x14ac:dyDescent="0.25">
      <c r="A24" s="39">
        <v>6</v>
      </c>
      <c r="B24" s="3"/>
      <c r="C24" s="3" t="s">
        <v>36</v>
      </c>
      <c r="D24" s="43" t="s">
        <v>513</v>
      </c>
      <c r="E24" s="43" t="s">
        <v>271</v>
      </c>
      <c r="F24" s="43" t="s">
        <v>54</v>
      </c>
      <c r="G24" s="43" t="s">
        <v>184</v>
      </c>
      <c r="H24" s="43" t="s">
        <v>197</v>
      </c>
      <c r="I24" s="43" t="s">
        <v>260</v>
      </c>
      <c r="J24" s="5">
        <v>2</v>
      </c>
      <c r="K24" s="43" t="s">
        <v>464</v>
      </c>
      <c r="L24" s="32" t="s">
        <v>210</v>
      </c>
      <c r="M24" s="43" t="s">
        <v>409</v>
      </c>
      <c r="N24" s="47">
        <v>4</v>
      </c>
      <c r="O24" s="47">
        <v>3</v>
      </c>
      <c r="P24" s="47">
        <v>4</v>
      </c>
      <c r="Q24" s="47">
        <v>3</v>
      </c>
      <c r="R24" s="46">
        <v>3</v>
      </c>
      <c r="S24" s="31">
        <f t="shared" si="0"/>
        <v>17</v>
      </c>
      <c r="T24" s="31">
        <f>ROUND(AVERAGEIF($A$3:$A$151,A24,$S$3:$S$151),1)</f>
        <v>11.5</v>
      </c>
      <c r="U24" s="36" t="s">
        <v>331</v>
      </c>
      <c r="V24" s="74"/>
      <c r="W24" s="74"/>
      <c r="X24" s="74"/>
    </row>
    <row r="25" spans="1:26" s="22" customFormat="1" ht="45" x14ac:dyDescent="0.25">
      <c r="A25" s="39">
        <v>6</v>
      </c>
      <c r="B25" s="20">
        <v>1.03</v>
      </c>
      <c r="C25" s="3" t="s">
        <v>36</v>
      </c>
      <c r="D25" s="43" t="s">
        <v>513</v>
      </c>
      <c r="E25" s="43" t="s">
        <v>271</v>
      </c>
      <c r="F25" s="43" t="s">
        <v>274</v>
      </c>
      <c r="G25" s="43"/>
      <c r="H25" s="43" t="s">
        <v>105</v>
      </c>
      <c r="I25" s="43" t="s">
        <v>240</v>
      </c>
      <c r="J25" s="5" t="s">
        <v>210</v>
      </c>
      <c r="K25" s="43" t="s">
        <v>275</v>
      </c>
      <c r="L25" s="32" t="s">
        <v>210</v>
      </c>
      <c r="M25" s="43" t="s">
        <v>502</v>
      </c>
      <c r="N25" s="47">
        <v>4</v>
      </c>
      <c r="O25" s="47">
        <v>3</v>
      </c>
      <c r="P25" s="47">
        <v>3</v>
      </c>
      <c r="Q25" s="47">
        <v>3</v>
      </c>
      <c r="R25" s="46">
        <v>0</v>
      </c>
      <c r="S25" s="31">
        <f t="shared" si="0"/>
        <v>13</v>
      </c>
      <c r="T25" s="31">
        <f>ROUND(AVERAGEIF($A$3:$A$151,A25,$S$3:$S$151),1)</f>
        <v>11.5</v>
      </c>
      <c r="U25" s="36" t="s">
        <v>331</v>
      </c>
      <c r="V25" s="74"/>
      <c r="W25" s="74"/>
      <c r="X25" s="74"/>
    </row>
    <row r="26" spans="1:26" s="22" customFormat="1" ht="60" x14ac:dyDescent="0.25">
      <c r="A26" s="39">
        <v>6</v>
      </c>
      <c r="B26" s="3"/>
      <c r="C26" s="3" t="s">
        <v>34</v>
      </c>
      <c r="D26" s="43" t="s">
        <v>513</v>
      </c>
      <c r="E26" s="43" t="s">
        <v>271</v>
      </c>
      <c r="F26" s="43" t="s">
        <v>78</v>
      </c>
      <c r="G26" s="43" t="s">
        <v>413</v>
      </c>
      <c r="H26" s="43" t="s">
        <v>196</v>
      </c>
      <c r="I26" s="43" t="s">
        <v>191</v>
      </c>
      <c r="J26" s="5">
        <v>2</v>
      </c>
      <c r="K26" s="43" t="s">
        <v>488</v>
      </c>
      <c r="L26" s="32">
        <v>4</v>
      </c>
      <c r="M26" s="44" t="s">
        <v>300</v>
      </c>
      <c r="N26" s="47">
        <v>4</v>
      </c>
      <c r="O26" s="47">
        <v>3</v>
      </c>
      <c r="P26" s="47">
        <v>3</v>
      </c>
      <c r="Q26" s="47">
        <v>3</v>
      </c>
      <c r="R26" s="46">
        <v>0</v>
      </c>
      <c r="S26" s="31">
        <f t="shared" si="0"/>
        <v>13</v>
      </c>
      <c r="T26" s="31">
        <f>ROUND(AVERAGEIF($A$3:$A$151,A26,$S$3:$S$151),1)</f>
        <v>11.5</v>
      </c>
      <c r="U26" s="36" t="s">
        <v>331</v>
      </c>
      <c r="V26" s="74"/>
      <c r="W26" s="74"/>
      <c r="X26" s="74"/>
    </row>
    <row r="27" spans="1:26" s="22" customFormat="1" ht="30" x14ac:dyDescent="0.25">
      <c r="A27" s="39">
        <v>6</v>
      </c>
      <c r="B27" s="3"/>
      <c r="C27" s="3"/>
      <c r="D27" s="43" t="s">
        <v>513</v>
      </c>
      <c r="E27" s="43" t="s">
        <v>91</v>
      </c>
      <c r="F27" s="43" t="s">
        <v>312</v>
      </c>
      <c r="G27" s="43"/>
      <c r="H27" s="43" t="s">
        <v>415</v>
      </c>
      <c r="I27" s="43" t="s">
        <v>257</v>
      </c>
      <c r="J27" s="5" t="s">
        <v>210</v>
      </c>
      <c r="K27" s="44" t="s">
        <v>557</v>
      </c>
      <c r="L27" s="32" t="s">
        <v>210</v>
      </c>
      <c r="M27" s="32" t="s">
        <v>210</v>
      </c>
      <c r="N27" s="47">
        <v>4</v>
      </c>
      <c r="O27" s="47">
        <v>3</v>
      </c>
      <c r="P27" s="47">
        <v>1</v>
      </c>
      <c r="Q27" s="47">
        <v>3</v>
      </c>
      <c r="R27" s="46">
        <v>3</v>
      </c>
      <c r="S27" s="31">
        <f t="shared" si="0"/>
        <v>14</v>
      </c>
      <c r="T27" s="31">
        <f>ROUND(AVERAGEIF($A$3:$A$151,A27,$S$3:$S$151),1)</f>
        <v>11.5</v>
      </c>
      <c r="U27" s="36" t="s">
        <v>331</v>
      </c>
      <c r="V27" s="74"/>
      <c r="W27" s="74"/>
      <c r="X27" s="74"/>
    </row>
    <row r="28" spans="1:26" s="22" customFormat="1" ht="45" x14ac:dyDescent="0.25">
      <c r="A28" s="39">
        <v>6</v>
      </c>
      <c r="B28" s="3"/>
      <c r="C28" s="3"/>
      <c r="D28" s="43" t="s">
        <v>513</v>
      </c>
      <c r="E28" s="43" t="s">
        <v>91</v>
      </c>
      <c r="F28" s="43" t="s">
        <v>92</v>
      </c>
      <c r="G28" s="43" t="s">
        <v>66</v>
      </c>
      <c r="H28" s="43" t="s">
        <v>93</v>
      </c>
      <c r="I28" s="43" t="s">
        <v>257</v>
      </c>
      <c r="J28" s="5" t="s">
        <v>210</v>
      </c>
      <c r="K28" s="43" t="s">
        <v>210</v>
      </c>
      <c r="L28" s="32" t="s">
        <v>210</v>
      </c>
      <c r="M28" s="44" t="s">
        <v>472</v>
      </c>
      <c r="N28" s="47">
        <v>4</v>
      </c>
      <c r="O28" s="47">
        <v>3</v>
      </c>
      <c r="P28" s="47">
        <v>1</v>
      </c>
      <c r="Q28" s="47">
        <v>3</v>
      </c>
      <c r="R28" s="46">
        <v>3</v>
      </c>
      <c r="S28" s="31">
        <f t="shared" si="0"/>
        <v>14</v>
      </c>
      <c r="T28" s="31">
        <f>ROUND(AVERAGEIF($A$3:$A$151,A28,$S$3:$S$151),1)</f>
        <v>11.5</v>
      </c>
      <c r="U28" s="36" t="s">
        <v>329</v>
      </c>
      <c r="V28" s="74"/>
      <c r="W28" s="74"/>
      <c r="X28" s="74"/>
      <c r="Y28" s="69" t="s">
        <v>558</v>
      </c>
    </row>
    <row r="29" spans="1:26" s="22" customFormat="1" ht="45" x14ac:dyDescent="0.25">
      <c r="A29" s="39">
        <v>6</v>
      </c>
      <c r="B29" s="3"/>
      <c r="C29" s="3" t="s">
        <v>34</v>
      </c>
      <c r="D29" s="43" t="s">
        <v>513</v>
      </c>
      <c r="E29" s="43" t="s">
        <v>271</v>
      </c>
      <c r="F29" s="43" t="s">
        <v>413</v>
      </c>
      <c r="G29" s="43" t="s">
        <v>54</v>
      </c>
      <c r="H29" s="43" t="s">
        <v>44</v>
      </c>
      <c r="I29" s="43" t="s">
        <v>191</v>
      </c>
      <c r="J29" s="5">
        <v>2</v>
      </c>
      <c r="K29" s="43" t="s">
        <v>259</v>
      </c>
      <c r="L29" s="32">
        <v>4</v>
      </c>
      <c r="M29" s="44" t="s">
        <v>300</v>
      </c>
      <c r="N29" s="47">
        <v>2</v>
      </c>
      <c r="O29" s="47">
        <v>3</v>
      </c>
      <c r="P29" s="47">
        <v>3</v>
      </c>
      <c r="Q29" s="47">
        <v>3</v>
      </c>
      <c r="R29" s="46">
        <v>0</v>
      </c>
      <c r="S29" s="31">
        <f t="shared" si="0"/>
        <v>11</v>
      </c>
      <c r="T29" s="31">
        <f>ROUND(AVERAGEIF($A$3:$A$151,A29,$S$3:$S$151),1)</f>
        <v>11.5</v>
      </c>
      <c r="U29" s="36" t="s">
        <v>331</v>
      </c>
      <c r="V29" s="74"/>
      <c r="W29" s="74"/>
      <c r="X29" s="74"/>
    </row>
    <row r="30" spans="1:26" s="22" customFormat="1" ht="90" x14ac:dyDescent="0.25">
      <c r="A30" s="39">
        <v>6</v>
      </c>
      <c r="B30" s="3"/>
      <c r="C30" s="3"/>
      <c r="D30" s="43" t="s">
        <v>513</v>
      </c>
      <c r="E30" s="43" t="s">
        <v>77</v>
      </c>
      <c r="F30" s="43" t="s">
        <v>13</v>
      </c>
      <c r="G30" s="43" t="s">
        <v>66</v>
      </c>
      <c r="H30" s="43"/>
      <c r="I30" s="43" t="s">
        <v>257</v>
      </c>
      <c r="J30" s="5">
        <v>1</v>
      </c>
      <c r="K30" s="43" t="s">
        <v>470</v>
      </c>
      <c r="L30" s="32" t="s">
        <v>210</v>
      </c>
      <c r="M30" s="32" t="s">
        <v>210</v>
      </c>
      <c r="N30" s="47">
        <v>2</v>
      </c>
      <c r="O30" s="47">
        <v>3</v>
      </c>
      <c r="P30" s="47">
        <v>2</v>
      </c>
      <c r="Q30" s="47">
        <v>3</v>
      </c>
      <c r="R30" s="46">
        <v>3</v>
      </c>
      <c r="S30" s="31">
        <f t="shared" si="0"/>
        <v>13</v>
      </c>
      <c r="T30" s="31">
        <f>ROUND(AVERAGEIF($A$3:$A$151,A30,$S$3:$S$151),1)</f>
        <v>11.5</v>
      </c>
      <c r="U30" s="36" t="s">
        <v>331</v>
      </c>
      <c r="V30" s="74"/>
      <c r="W30" s="74"/>
      <c r="X30" s="74"/>
    </row>
    <row r="31" spans="1:26" s="66" customFormat="1" ht="69.75" customHeight="1" x14ac:dyDescent="0.25">
      <c r="A31" s="39">
        <v>6</v>
      </c>
      <c r="B31" s="3"/>
      <c r="C31" s="3"/>
      <c r="D31" s="43" t="s">
        <v>513</v>
      </c>
      <c r="E31" s="43" t="s">
        <v>91</v>
      </c>
      <c r="F31" s="43" t="s">
        <v>313</v>
      </c>
      <c r="G31" s="43"/>
      <c r="H31" s="43" t="s">
        <v>415</v>
      </c>
      <c r="I31" s="43" t="s">
        <v>257</v>
      </c>
      <c r="J31" s="5" t="s">
        <v>210</v>
      </c>
      <c r="K31" s="44" t="s">
        <v>317</v>
      </c>
      <c r="L31" s="32" t="s">
        <v>210</v>
      </c>
      <c r="M31" s="32" t="s">
        <v>210</v>
      </c>
      <c r="N31" s="47">
        <v>4</v>
      </c>
      <c r="O31" s="47">
        <v>3</v>
      </c>
      <c r="P31" s="47">
        <v>0</v>
      </c>
      <c r="Q31" s="47">
        <v>3</v>
      </c>
      <c r="R31" s="46">
        <v>3</v>
      </c>
      <c r="S31" s="31">
        <f t="shared" si="0"/>
        <v>13</v>
      </c>
      <c r="T31" s="31">
        <f>ROUND(AVERAGEIF($A$3:$A$151,A31,$S$3:$S$151),1)</f>
        <v>11.5</v>
      </c>
      <c r="U31" s="36" t="s">
        <v>331</v>
      </c>
      <c r="V31" s="74"/>
      <c r="W31" s="74"/>
      <c r="X31" s="74"/>
      <c r="Y31" s="22"/>
    </row>
    <row r="32" spans="1:26" s="66" customFormat="1" ht="44.25" customHeight="1" x14ac:dyDescent="0.25">
      <c r="A32" s="39">
        <v>6</v>
      </c>
      <c r="B32" s="3"/>
      <c r="C32" s="3"/>
      <c r="D32" s="43" t="s">
        <v>513</v>
      </c>
      <c r="E32" s="43" t="s">
        <v>261</v>
      </c>
      <c r="F32" s="43" t="s">
        <v>271</v>
      </c>
      <c r="G32" s="43" t="s">
        <v>75</v>
      </c>
      <c r="H32" s="43"/>
      <c r="I32" s="43" t="s">
        <v>257</v>
      </c>
      <c r="J32" s="5" t="s">
        <v>47</v>
      </c>
      <c r="K32" s="43" t="s">
        <v>467</v>
      </c>
      <c r="L32" s="32" t="s">
        <v>210</v>
      </c>
      <c r="M32" s="32" t="s">
        <v>210</v>
      </c>
      <c r="N32" s="47">
        <v>2</v>
      </c>
      <c r="O32" s="47">
        <v>3</v>
      </c>
      <c r="P32" s="47">
        <v>1</v>
      </c>
      <c r="Q32" s="47">
        <v>3</v>
      </c>
      <c r="R32" s="46">
        <v>3</v>
      </c>
      <c r="S32" s="31">
        <f t="shared" si="0"/>
        <v>12</v>
      </c>
      <c r="T32" s="31">
        <f>ROUND(AVERAGEIF($A$3:$A$151,A32,$S$3:$S$151),1)</f>
        <v>11.5</v>
      </c>
      <c r="U32" s="36" t="s">
        <v>331</v>
      </c>
      <c r="V32" s="74"/>
      <c r="W32" s="74"/>
      <c r="X32" s="74"/>
      <c r="Y32" s="22"/>
    </row>
    <row r="33" spans="1:26" s="22" customFormat="1" ht="30" x14ac:dyDescent="0.25">
      <c r="A33" s="39">
        <v>6</v>
      </c>
      <c r="B33" s="3"/>
      <c r="C33" s="3"/>
      <c r="D33" s="43" t="s">
        <v>513</v>
      </c>
      <c r="E33" s="43" t="s">
        <v>521</v>
      </c>
      <c r="F33" s="43" t="s">
        <v>524</v>
      </c>
      <c r="G33" s="43"/>
      <c r="H33" s="43"/>
      <c r="I33" s="43" t="s">
        <v>257</v>
      </c>
      <c r="J33" s="5"/>
      <c r="K33" s="43" t="s">
        <v>522</v>
      </c>
      <c r="L33" s="32"/>
      <c r="M33" s="32" t="s">
        <v>210</v>
      </c>
      <c r="N33" s="47">
        <v>2</v>
      </c>
      <c r="O33" s="47">
        <v>3</v>
      </c>
      <c r="P33" s="47">
        <v>1</v>
      </c>
      <c r="Q33" s="47">
        <v>3</v>
      </c>
      <c r="R33" s="46">
        <v>3</v>
      </c>
      <c r="S33" s="31">
        <f t="shared" si="0"/>
        <v>12</v>
      </c>
      <c r="T33" s="31">
        <f>ROUND(AVERAGEIF($A$3:$A$151,A33,$S$3:$S$151),1)</f>
        <v>11.5</v>
      </c>
      <c r="U33" s="36" t="s">
        <v>329</v>
      </c>
      <c r="V33" s="74"/>
      <c r="W33" s="74"/>
      <c r="X33" s="74"/>
    </row>
    <row r="34" spans="1:26" s="22" customFormat="1" ht="45" x14ac:dyDescent="0.25">
      <c r="A34" s="39">
        <v>6</v>
      </c>
      <c r="B34" s="3"/>
      <c r="C34" s="3"/>
      <c r="D34" s="43" t="s">
        <v>513</v>
      </c>
      <c r="E34" s="43" t="s">
        <v>76</v>
      </c>
      <c r="F34" s="43" t="s">
        <v>11</v>
      </c>
      <c r="G34" s="43" t="s">
        <v>12</v>
      </c>
      <c r="H34" s="43"/>
      <c r="I34" s="43" t="s">
        <v>257</v>
      </c>
      <c r="J34" s="5">
        <v>1</v>
      </c>
      <c r="K34" s="43" t="s">
        <v>466</v>
      </c>
      <c r="L34" s="32" t="s">
        <v>210</v>
      </c>
      <c r="M34" s="32" t="s">
        <v>210</v>
      </c>
      <c r="N34" s="47">
        <v>2</v>
      </c>
      <c r="O34" s="47">
        <v>3</v>
      </c>
      <c r="P34" s="47">
        <v>1</v>
      </c>
      <c r="Q34" s="47">
        <v>3</v>
      </c>
      <c r="R34" s="46">
        <v>3</v>
      </c>
      <c r="S34" s="31">
        <f t="shared" si="0"/>
        <v>12</v>
      </c>
      <c r="T34" s="31">
        <f>ROUND(AVERAGEIF($A$3:$A$151,A34,$S$3:$S$151),1)</f>
        <v>11.5</v>
      </c>
      <c r="U34" s="36" t="s">
        <v>332</v>
      </c>
      <c r="V34" s="74"/>
      <c r="W34" s="74"/>
      <c r="X34" s="74"/>
    </row>
    <row r="35" spans="1:26" s="22" customFormat="1" ht="60" x14ac:dyDescent="0.25">
      <c r="A35" s="39">
        <v>6</v>
      </c>
      <c r="B35" s="3"/>
      <c r="C35" s="3"/>
      <c r="D35" s="43" t="s">
        <v>513</v>
      </c>
      <c r="E35" s="43" t="s">
        <v>376</v>
      </c>
      <c r="F35" s="43" t="s">
        <v>12</v>
      </c>
      <c r="G35" s="43" t="s">
        <v>78</v>
      </c>
      <c r="H35" s="43"/>
      <c r="I35" s="43" t="s">
        <v>257</v>
      </c>
      <c r="J35" s="5" t="s">
        <v>47</v>
      </c>
      <c r="K35" s="43" t="s">
        <v>324</v>
      </c>
      <c r="L35" s="32" t="s">
        <v>210</v>
      </c>
      <c r="M35" s="32" t="s">
        <v>210</v>
      </c>
      <c r="N35" s="47">
        <v>3</v>
      </c>
      <c r="O35" s="47">
        <v>3</v>
      </c>
      <c r="P35" s="47">
        <v>0</v>
      </c>
      <c r="Q35" s="47">
        <v>3</v>
      </c>
      <c r="R35" s="46">
        <v>3</v>
      </c>
      <c r="S35" s="31">
        <f t="shared" ref="S35:S66" si="1">SUM(N35:R35)</f>
        <v>12</v>
      </c>
      <c r="T35" s="31">
        <f>ROUND(AVERAGEIF($A$3:$A$151,A35,$S$3:$S$151),1)</f>
        <v>11.5</v>
      </c>
      <c r="U35" s="36" t="s">
        <v>331</v>
      </c>
      <c r="V35" s="74"/>
      <c r="W35" s="74"/>
      <c r="X35" s="74"/>
    </row>
    <row r="36" spans="1:26" s="22" customFormat="1" ht="60" x14ac:dyDescent="0.25">
      <c r="A36" s="39">
        <v>6</v>
      </c>
      <c r="B36" s="3"/>
      <c r="C36" s="3"/>
      <c r="D36" s="43" t="s">
        <v>513</v>
      </c>
      <c r="E36" s="43" t="s">
        <v>13</v>
      </c>
      <c r="F36" s="43" t="s">
        <v>262</v>
      </c>
      <c r="G36" s="43" t="s">
        <v>77</v>
      </c>
      <c r="H36" s="43"/>
      <c r="I36" s="43" t="s">
        <v>257</v>
      </c>
      <c r="J36" s="5" t="s">
        <v>47</v>
      </c>
      <c r="K36" s="43" t="s">
        <v>468</v>
      </c>
      <c r="L36" s="32" t="s">
        <v>210</v>
      </c>
      <c r="M36" s="32" t="s">
        <v>210</v>
      </c>
      <c r="N36" s="47">
        <v>2</v>
      </c>
      <c r="O36" s="47">
        <v>3</v>
      </c>
      <c r="P36" s="47">
        <v>0</v>
      </c>
      <c r="Q36" s="47">
        <v>3</v>
      </c>
      <c r="R36" s="46">
        <v>3</v>
      </c>
      <c r="S36" s="31">
        <f t="shared" si="1"/>
        <v>11</v>
      </c>
      <c r="T36" s="31">
        <f>ROUND(AVERAGEIF($A$3:$A$151,A36,$S$3:$S$151),1)</f>
        <v>11.5</v>
      </c>
      <c r="U36" s="36" t="s">
        <v>331</v>
      </c>
      <c r="V36" s="74"/>
      <c r="W36" s="74"/>
      <c r="X36" s="74"/>
    </row>
    <row r="37" spans="1:26" s="22" customFormat="1" ht="60" x14ac:dyDescent="0.25">
      <c r="A37" s="39">
        <v>6</v>
      </c>
      <c r="B37" s="3"/>
      <c r="C37" s="3"/>
      <c r="D37" s="43" t="s">
        <v>513</v>
      </c>
      <c r="E37" s="43" t="s">
        <v>13</v>
      </c>
      <c r="F37" s="43" t="s">
        <v>263</v>
      </c>
      <c r="G37" s="43"/>
      <c r="H37" s="43"/>
      <c r="I37" s="43" t="s">
        <v>257</v>
      </c>
      <c r="J37" s="5" t="s">
        <v>210</v>
      </c>
      <c r="K37" s="43" t="s">
        <v>469</v>
      </c>
      <c r="L37" s="32" t="s">
        <v>210</v>
      </c>
      <c r="M37" s="32" t="s">
        <v>210</v>
      </c>
      <c r="N37" s="47">
        <v>2</v>
      </c>
      <c r="O37" s="47">
        <v>3</v>
      </c>
      <c r="P37" s="47">
        <v>0</v>
      </c>
      <c r="Q37" s="47">
        <v>3</v>
      </c>
      <c r="R37" s="46">
        <v>3</v>
      </c>
      <c r="S37" s="31">
        <f t="shared" si="1"/>
        <v>11</v>
      </c>
      <c r="T37" s="31">
        <f>ROUND(AVERAGEIF($A$3:$A$151,A37,$S$3:$S$151),1)</f>
        <v>11.5</v>
      </c>
      <c r="U37" s="36" t="s">
        <v>331</v>
      </c>
      <c r="V37" s="74"/>
      <c r="W37" s="74"/>
      <c r="X37" s="74"/>
    </row>
    <row r="38" spans="1:26" s="22" customFormat="1" ht="30" x14ac:dyDescent="0.25">
      <c r="A38" s="39">
        <v>6</v>
      </c>
      <c r="B38" s="3"/>
      <c r="C38" s="3"/>
      <c r="D38" s="43" t="s">
        <v>513</v>
      </c>
      <c r="E38" s="43" t="s">
        <v>261</v>
      </c>
      <c r="F38" s="43" t="s">
        <v>241</v>
      </c>
      <c r="G38" s="43"/>
      <c r="H38" s="43" t="s">
        <v>86</v>
      </c>
      <c r="I38" s="43" t="s">
        <v>257</v>
      </c>
      <c r="J38" s="5" t="s">
        <v>210</v>
      </c>
      <c r="K38" s="43" t="s">
        <v>465</v>
      </c>
      <c r="L38" s="32" t="s">
        <v>210</v>
      </c>
      <c r="M38" s="32" t="s">
        <v>210</v>
      </c>
      <c r="N38" s="47">
        <v>2</v>
      </c>
      <c r="O38" s="47">
        <v>3</v>
      </c>
      <c r="P38" s="47">
        <v>0</v>
      </c>
      <c r="Q38" s="47">
        <v>3</v>
      </c>
      <c r="R38" s="46">
        <v>2</v>
      </c>
      <c r="S38" s="31">
        <f t="shared" si="1"/>
        <v>10</v>
      </c>
      <c r="T38" s="31">
        <f>ROUND(AVERAGEIF($A$3:$A$151,A38,$S$3:$S$151),1)</f>
        <v>11.5</v>
      </c>
      <c r="U38" s="36" t="s">
        <v>329</v>
      </c>
      <c r="V38" s="74"/>
      <c r="W38" s="74"/>
      <c r="X38" s="74"/>
    </row>
    <row r="39" spans="1:26" s="22" customFormat="1" ht="156" customHeight="1" x14ac:dyDescent="0.25">
      <c r="A39" s="39">
        <v>6</v>
      </c>
      <c r="B39" s="3"/>
      <c r="C39" s="3"/>
      <c r="D39" s="43" t="s">
        <v>513</v>
      </c>
      <c r="E39" s="43" t="s">
        <v>29</v>
      </c>
      <c r="F39" s="43" t="s">
        <v>363</v>
      </c>
      <c r="G39" s="43" t="s">
        <v>63</v>
      </c>
      <c r="H39" s="43" t="s">
        <v>198</v>
      </c>
      <c r="I39" s="43" t="s">
        <v>269</v>
      </c>
      <c r="J39" s="5" t="s">
        <v>268</v>
      </c>
      <c r="K39" s="43" t="s">
        <v>498</v>
      </c>
      <c r="L39" s="32" t="s">
        <v>210</v>
      </c>
      <c r="M39" s="32" t="s">
        <v>210</v>
      </c>
      <c r="N39" s="47">
        <v>4</v>
      </c>
      <c r="O39" s="47">
        <v>1</v>
      </c>
      <c r="P39" s="47">
        <v>0</v>
      </c>
      <c r="Q39" s="47">
        <v>3</v>
      </c>
      <c r="R39" s="46">
        <v>0</v>
      </c>
      <c r="S39" s="31">
        <f t="shared" si="1"/>
        <v>8</v>
      </c>
      <c r="T39" s="31">
        <f>ROUND(AVERAGEIF($A$3:$A$151,A39,$S$3:$S$151),1)</f>
        <v>11.5</v>
      </c>
      <c r="U39" s="36" t="s">
        <v>331</v>
      </c>
      <c r="V39" s="74"/>
      <c r="W39" s="74"/>
      <c r="X39" s="74"/>
    </row>
    <row r="40" spans="1:26" s="22" customFormat="1" ht="90" x14ac:dyDescent="0.25">
      <c r="A40" s="39">
        <v>6</v>
      </c>
      <c r="B40" s="3"/>
      <c r="C40" s="3"/>
      <c r="D40" s="43" t="s">
        <v>513</v>
      </c>
      <c r="E40" s="43" t="s">
        <v>77</v>
      </c>
      <c r="F40" s="43" t="s">
        <v>264</v>
      </c>
      <c r="G40" s="43"/>
      <c r="H40" s="43"/>
      <c r="I40" s="43" t="s">
        <v>257</v>
      </c>
      <c r="J40" s="5" t="s">
        <v>210</v>
      </c>
      <c r="K40" s="43" t="s">
        <v>471</v>
      </c>
      <c r="L40" s="32" t="s">
        <v>210</v>
      </c>
      <c r="M40" s="32" t="s">
        <v>210</v>
      </c>
      <c r="N40" s="47">
        <v>2</v>
      </c>
      <c r="O40" s="47">
        <v>3</v>
      </c>
      <c r="P40" s="47">
        <v>1</v>
      </c>
      <c r="Q40" s="47">
        <v>1</v>
      </c>
      <c r="R40" s="46">
        <v>2</v>
      </c>
      <c r="S40" s="31">
        <f t="shared" si="1"/>
        <v>9</v>
      </c>
      <c r="T40" s="31">
        <f>ROUND(AVERAGEIF($A$3:$A$151,A40,$S$3:$S$151),1)</f>
        <v>11.5</v>
      </c>
      <c r="U40" s="36" t="s">
        <v>331</v>
      </c>
      <c r="V40" s="74"/>
      <c r="W40" s="74"/>
      <c r="X40" s="74"/>
    </row>
    <row r="41" spans="1:26" s="22" customFormat="1" ht="48.75" customHeight="1" x14ac:dyDescent="0.25">
      <c r="A41" s="39">
        <v>6</v>
      </c>
      <c r="B41" s="3"/>
      <c r="C41" s="3"/>
      <c r="D41" s="43" t="s">
        <v>513</v>
      </c>
      <c r="E41" s="43" t="s">
        <v>64</v>
      </c>
      <c r="F41" s="43" t="s">
        <v>363</v>
      </c>
      <c r="G41" s="43" t="s">
        <v>29</v>
      </c>
      <c r="H41" s="43" t="s">
        <v>65</v>
      </c>
      <c r="I41" s="43" t="s">
        <v>269</v>
      </c>
      <c r="J41" s="5">
        <v>4</v>
      </c>
      <c r="K41" s="43" t="s">
        <v>559</v>
      </c>
      <c r="L41" s="32" t="s">
        <v>210</v>
      </c>
      <c r="M41" s="32" t="s">
        <v>210</v>
      </c>
      <c r="N41" s="47">
        <v>3</v>
      </c>
      <c r="O41" s="47">
        <v>1</v>
      </c>
      <c r="P41" s="47">
        <v>0</v>
      </c>
      <c r="Q41" s="47">
        <v>3</v>
      </c>
      <c r="R41" s="46">
        <v>0</v>
      </c>
      <c r="S41" s="31">
        <f t="shared" si="1"/>
        <v>7</v>
      </c>
      <c r="T41" s="31">
        <f>ROUND(AVERAGEIF($A$3:$A$151,A41,$S$3:$S$151),1)</f>
        <v>11.5</v>
      </c>
      <c r="U41" s="36" t="s">
        <v>329</v>
      </c>
      <c r="V41" s="74"/>
      <c r="W41" s="74"/>
      <c r="X41" s="74"/>
    </row>
    <row r="42" spans="1:26" s="22" customFormat="1" ht="46.5" customHeight="1" x14ac:dyDescent="0.25">
      <c r="A42" s="39">
        <v>6</v>
      </c>
      <c r="B42" s="3"/>
      <c r="C42" s="3"/>
      <c r="D42" s="43" t="s">
        <v>513</v>
      </c>
      <c r="E42" s="43" t="s">
        <v>265</v>
      </c>
      <c r="F42" s="43" t="s">
        <v>78</v>
      </c>
      <c r="G42" s="43" t="s">
        <v>266</v>
      </c>
      <c r="H42" s="43" t="s">
        <v>165</v>
      </c>
      <c r="I42" s="43" t="s">
        <v>186</v>
      </c>
      <c r="J42" s="5" t="s">
        <v>210</v>
      </c>
      <c r="K42" s="43" t="s">
        <v>267</v>
      </c>
      <c r="L42" s="32" t="s">
        <v>210</v>
      </c>
      <c r="M42" s="32" t="s">
        <v>210</v>
      </c>
      <c r="N42" s="47">
        <v>0</v>
      </c>
      <c r="O42" s="47">
        <v>2</v>
      </c>
      <c r="P42" s="47">
        <v>0</v>
      </c>
      <c r="Q42" s="47">
        <v>2</v>
      </c>
      <c r="R42" s="46">
        <v>3</v>
      </c>
      <c r="S42" s="31">
        <f t="shared" si="1"/>
        <v>7</v>
      </c>
      <c r="T42" s="31">
        <f>ROUND(AVERAGEIF($A$3:$A$151,A42,$S$3:$S$151),1)</f>
        <v>11.5</v>
      </c>
      <c r="U42" s="36" t="s">
        <v>331</v>
      </c>
      <c r="V42" s="74"/>
      <c r="W42" s="74"/>
      <c r="X42" s="74"/>
    </row>
    <row r="43" spans="1:26" s="22" customFormat="1" ht="57.75" customHeight="1" x14ac:dyDescent="0.25">
      <c r="A43" s="39">
        <v>7</v>
      </c>
      <c r="B43" s="3"/>
      <c r="C43" s="3"/>
      <c r="D43" s="43" t="s">
        <v>54</v>
      </c>
      <c r="E43" s="43" t="s">
        <v>54</v>
      </c>
      <c r="F43" s="43" t="s">
        <v>15</v>
      </c>
      <c r="G43" s="43" t="s">
        <v>273</v>
      </c>
      <c r="H43" s="21" t="s">
        <v>199</v>
      </c>
      <c r="I43" s="43" t="s">
        <v>191</v>
      </c>
      <c r="J43" s="5">
        <v>2</v>
      </c>
      <c r="K43" s="43" t="s">
        <v>489</v>
      </c>
      <c r="L43" s="32">
        <v>4</v>
      </c>
      <c r="M43" s="44" t="s">
        <v>410</v>
      </c>
      <c r="N43" s="47">
        <v>2</v>
      </c>
      <c r="O43" s="47">
        <v>2</v>
      </c>
      <c r="P43" s="47">
        <v>3</v>
      </c>
      <c r="Q43" s="47">
        <v>3</v>
      </c>
      <c r="R43" s="46">
        <v>3</v>
      </c>
      <c r="S43" s="31">
        <f t="shared" si="1"/>
        <v>13</v>
      </c>
      <c r="T43" s="31">
        <f>ROUND(AVERAGEIF($A$3:$A$151,A43,$S$3:$S$151),1)</f>
        <v>11.4</v>
      </c>
      <c r="U43" s="36" t="s">
        <v>330</v>
      </c>
      <c r="V43" s="74"/>
      <c r="W43" s="74"/>
      <c r="X43" s="74"/>
      <c r="Z43" s="70" t="s">
        <v>535</v>
      </c>
    </row>
    <row r="44" spans="1:26" s="22" customFormat="1" x14ac:dyDescent="0.25">
      <c r="A44" s="39">
        <v>7</v>
      </c>
      <c r="B44" s="3"/>
      <c r="C44" s="3"/>
      <c r="D44" s="43" t="s">
        <v>54</v>
      </c>
      <c r="E44" s="43" t="s">
        <v>54</v>
      </c>
      <c r="F44" s="43" t="s">
        <v>276</v>
      </c>
      <c r="G44" s="43"/>
      <c r="H44" s="21" t="s">
        <v>102</v>
      </c>
      <c r="I44" s="43" t="s">
        <v>186</v>
      </c>
      <c r="J44" s="5" t="s">
        <v>210</v>
      </c>
      <c r="K44" s="43" t="s">
        <v>280</v>
      </c>
      <c r="L44" s="33" t="s">
        <v>210</v>
      </c>
      <c r="M44" s="33" t="s">
        <v>210</v>
      </c>
      <c r="N44" s="48">
        <v>2</v>
      </c>
      <c r="O44" s="48">
        <v>3</v>
      </c>
      <c r="P44" s="47">
        <v>3</v>
      </c>
      <c r="Q44" s="48">
        <v>2</v>
      </c>
      <c r="R44" s="56">
        <v>3</v>
      </c>
      <c r="S44" s="31">
        <f t="shared" si="1"/>
        <v>13</v>
      </c>
      <c r="T44" s="31">
        <f>ROUND(AVERAGEIF($A$3:$A$151,A44,$S$3:$S$151),1)</f>
        <v>11.4</v>
      </c>
      <c r="U44" s="36" t="s">
        <v>329</v>
      </c>
      <c r="V44" s="74"/>
      <c r="W44" s="74"/>
      <c r="X44" s="74"/>
      <c r="Z44" s="70"/>
    </row>
    <row r="45" spans="1:26" s="22" customFormat="1" ht="30" x14ac:dyDescent="0.25">
      <c r="A45" s="39">
        <v>7</v>
      </c>
      <c r="B45" s="3"/>
      <c r="C45" s="3"/>
      <c r="D45" s="43" t="s">
        <v>54</v>
      </c>
      <c r="E45" s="43" t="s">
        <v>54</v>
      </c>
      <c r="F45" s="43" t="s">
        <v>278</v>
      </c>
      <c r="G45" s="43"/>
      <c r="H45" s="21" t="s">
        <v>119</v>
      </c>
      <c r="I45" s="43" t="s">
        <v>186</v>
      </c>
      <c r="J45" s="5" t="s">
        <v>210</v>
      </c>
      <c r="K45" s="43" t="s">
        <v>536</v>
      </c>
      <c r="L45" s="33" t="s">
        <v>210</v>
      </c>
      <c r="M45" s="33" t="s">
        <v>210</v>
      </c>
      <c r="N45" s="48">
        <v>2</v>
      </c>
      <c r="O45" s="48">
        <v>3</v>
      </c>
      <c r="P45" s="47">
        <v>3</v>
      </c>
      <c r="Q45" s="48">
        <v>3</v>
      </c>
      <c r="R45" s="56">
        <v>1</v>
      </c>
      <c r="S45" s="31">
        <f t="shared" si="1"/>
        <v>12</v>
      </c>
      <c r="T45" s="31">
        <f>ROUND(AVERAGEIF($A$3:$A$151,A45,$S$3:$S$151),1)</f>
        <v>11.4</v>
      </c>
      <c r="U45" s="36" t="s">
        <v>329</v>
      </c>
      <c r="V45" s="74"/>
      <c r="W45" s="74"/>
      <c r="X45" s="74"/>
      <c r="Y45" s="22" t="s">
        <v>552</v>
      </c>
      <c r="Z45" s="70"/>
    </row>
    <row r="46" spans="1:26" s="22" customFormat="1" ht="30" x14ac:dyDescent="0.25">
      <c r="A46" s="39">
        <v>7</v>
      </c>
      <c r="B46" s="3"/>
      <c r="C46" s="3"/>
      <c r="D46" s="43" t="s">
        <v>54</v>
      </c>
      <c r="E46" s="43" t="s">
        <v>54</v>
      </c>
      <c r="F46" s="43" t="s">
        <v>277</v>
      </c>
      <c r="G46" s="43"/>
      <c r="H46" s="21" t="s">
        <v>117</v>
      </c>
      <c r="I46" s="43" t="s">
        <v>325</v>
      </c>
      <c r="J46" s="5" t="s">
        <v>210</v>
      </c>
      <c r="K46" s="43" t="s">
        <v>279</v>
      </c>
      <c r="L46" s="33" t="s">
        <v>210</v>
      </c>
      <c r="M46" s="33" t="s">
        <v>210</v>
      </c>
      <c r="N46" s="48">
        <v>2</v>
      </c>
      <c r="O46" s="48">
        <v>3</v>
      </c>
      <c r="P46" s="47">
        <v>3</v>
      </c>
      <c r="Q46" s="48">
        <v>2</v>
      </c>
      <c r="R46" s="56">
        <v>1</v>
      </c>
      <c r="S46" s="31">
        <f t="shared" si="1"/>
        <v>11</v>
      </c>
      <c r="T46" s="31">
        <f>ROUND(AVERAGEIF($A$3:$A$151,A46,$S$3:$S$151),1)</f>
        <v>11.4</v>
      </c>
      <c r="U46" s="36" t="s">
        <v>331</v>
      </c>
      <c r="V46" s="74"/>
      <c r="W46" s="74"/>
      <c r="X46" s="74"/>
      <c r="Z46" s="70"/>
    </row>
    <row r="47" spans="1:26" s="22" customFormat="1" x14ac:dyDescent="0.25">
      <c r="A47" s="39">
        <v>7</v>
      </c>
      <c r="B47" s="3"/>
      <c r="C47" s="3"/>
      <c r="D47" s="43" t="s">
        <v>54</v>
      </c>
      <c r="E47" s="43" t="s">
        <v>347</v>
      </c>
      <c r="F47" s="43" t="s">
        <v>10</v>
      </c>
      <c r="G47" s="43" t="s">
        <v>348</v>
      </c>
      <c r="H47" s="43"/>
      <c r="I47" s="43" t="s">
        <v>191</v>
      </c>
      <c r="J47" s="5" t="s">
        <v>210</v>
      </c>
      <c r="K47" s="43"/>
      <c r="L47" s="32" t="s">
        <v>47</v>
      </c>
      <c r="M47" s="43" t="s">
        <v>291</v>
      </c>
      <c r="N47" s="47">
        <v>2</v>
      </c>
      <c r="O47" s="47">
        <v>2</v>
      </c>
      <c r="P47" s="47">
        <v>1</v>
      </c>
      <c r="Q47" s="47">
        <v>3</v>
      </c>
      <c r="R47" s="46">
        <v>0</v>
      </c>
      <c r="S47" s="31">
        <f t="shared" si="1"/>
        <v>8</v>
      </c>
      <c r="T47" s="31">
        <f>ROUND(AVERAGEIF($A$3:$A$151,A47,$S$3:$S$151),1)</f>
        <v>11.4</v>
      </c>
      <c r="U47" s="36" t="s">
        <v>332</v>
      </c>
      <c r="V47" s="74"/>
      <c r="W47" s="74"/>
      <c r="X47" s="74"/>
      <c r="Y47" s="69" t="s">
        <v>553</v>
      </c>
      <c r="Z47" s="70"/>
    </row>
    <row r="48" spans="1:26" s="22" customFormat="1" ht="60" x14ac:dyDescent="0.25">
      <c r="A48" s="39">
        <v>13</v>
      </c>
      <c r="B48" s="3"/>
      <c r="C48" s="3" t="s">
        <v>36</v>
      </c>
      <c r="D48" s="43" t="s">
        <v>185</v>
      </c>
      <c r="E48" s="43" t="s">
        <v>303</v>
      </c>
      <c r="F48" s="43" t="s">
        <v>78</v>
      </c>
      <c r="G48" s="43" t="s">
        <v>81</v>
      </c>
      <c r="H48" s="43" t="s">
        <v>357</v>
      </c>
      <c r="I48" s="43" t="s">
        <v>191</v>
      </c>
      <c r="J48" s="5">
        <v>4</v>
      </c>
      <c r="K48" s="43" t="s">
        <v>424</v>
      </c>
      <c r="L48" s="32">
        <v>4</v>
      </c>
      <c r="M48" s="32" t="s">
        <v>210</v>
      </c>
      <c r="N48" s="47">
        <v>4</v>
      </c>
      <c r="O48" s="47">
        <v>3</v>
      </c>
      <c r="P48" s="47">
        <v>4</v>
      </c>
      <c r="Q48" s="47">
        <v>2</v>
      </c>
      <c r="R48" s="46">
        <v>1</v>
      </c>
      <c r="S48" s="31">
        <f t="shared" si="1"/>
        <v>14</v>
      </c>
      <c r="T48" s="31">
        <f>ROUND(AVERAGEIF($A$3:$A$151,A48,$S$3:$S$151),1)</f>
        <v>11.2</v>
      </c>
      <c r="U48" s="36" t="s">
        <v>329</v>
      </c>
      <c r="V48" s="74"/>
      <c r="W48" s="74"/>
      <c r="X48" s="74"/>
      <c r="Z48" s="70"/>
    </row>
    <row r="49" spans="1:26" s="22" customFormat="1" ht="60" x14ac:dyDescent="0.25">
      <c r="A49" s="39">
        <v>13</v>
      </c>
      <c r="B49" s="3"/>
      <c r="C49" s="3"/>
      <c r="D49" s="43" t="s">
        <v>185</v>
      </c>
      <c r="E49" s="43" t="s">
        <v>303</v>
      </c>
      <c r="F49" s="43" t="s">
        <v>380</v>
      </c>
      <c r="G49" s="43"/>
      <c r="H49" s="43"/>
      <c r="I49" s="43" t="s">
        <v>206</v>
      </c>
      <c r="J49" s="5" t="s">
        <v>210</v>
      </c>
      <c r="K49" s="43" t="s">
        <v>492</v>
      </c>
      <c r="L49" s="32" t="s">
        <v>210</v>
      </c>
      <c r="M49" s="32" t="s">
        <v>210</v>
      </c>
      <c r="N49" s="47">
        <v>4</v>
      </c>
      <c r="O49" s="47">
        <v>3</v>
      </c>
      <c r="P49" s="47">
        <v>3</v>
      </c>
      <c r="Q49" s="47">
        <v>2</v>
      </c>
      <c r="R49" s="46">
        <v>1</v>
      </c>
      <c r="S49" s="31">
        <f t="shared" si="1"/>
        <v>13</v>
      </c>
      <c r="T49" s="31">
        <f>ROUND(AVERAGEIF($A$3:$A$151,A49,$S$3:$S$151),1)</f>
        <v>11.2</v>
      </c>
      <c r="U49" s="36" t="s">
        <v>331</v>
      </c>
      <c r="V49" s="74"/>
      <c r="W49" s="74"/>
      <c r="X49" s="74"/>
      <c r="Z49" s="70"/>
    </row>
    <row r="50" spans="1:26" s="22" customFormat="1" ht="38.25" customHeight="1" x14ac:dyDescent="0.25">
      <c r="A50" s="39">
        <v>13</v>
      </c>
      <c r="B50" s="3"/>
      <c r="C50" s="3" t="s">
        <v>36</v>
      </c>
      <c r="D50" s="43" t="s">
        <v>185</v>
      </c>
      <c r="E50" s="43" t="s">
        <v>81</v>
      </c>
      <c r="F50" s="43" t="s">
        <v>303</v>
      </c>
      <c r="G50" s="43" t="s">
        <v>25</v>
      </c>
      <c r="H50" s="43"/>
      <c r="I50" s="43" t="s">
        <v>206</v>
      </c>
      <c r="J50" s="5" t="s">
        <v>210</v>
      </c>
      <c r="K50" s="43" t="s">
        <v>421</v>
      </c>
      <c r="L50" s="32" t="s">
        <v>210</v>
      </c>
      <c r="M50" s="32" t="s">
        <v>210</v>
      </c>
      <c r="N50" s="47">
        <v>4</v>
      </c>
      <c r="O50" s="47">
        <v>3</v>
      </c>
      <c r="P50" s="47">
        <v>2</v>
      </c>
      <c r="Q50" s="47">
        <v>3</v>
      </c>
      <c r="R50" s="46">
        <v>1</v>
      </c>
      <c r="S50" s="31">
        <f t="shared" si="1"/>
        <v>13</v>
      </c>
      <c r="T50" s="31">
        <f>ROUND(AVERAGEIF($A$3:$A$151,A50,$S$3:$S$151),1)</f>
        <v>11.2</v>
      </c>
      <c r="U50" s="36" t="s">
        <v>331</v>
      </c>
      <c r="V50" s="74"/>
      <c r="W50" s="74"/>
      <c r="X50" s="74"/>
      <c r="Z50" s="70"/>
    </row>
    <row r="51" spans="1:26" s="22" customFormat="1" ht="30" x14ac:dyDescent="0.25">
      <c r="A51" s="39">
        <v>13</v>
      </c>
      <c r="B51" s="3"/>
      <c r="C51" s="3"/>
      <c r="D51" s="43" t="s">
        <v>185</v>
      </c>
      <c r="E51" s="43" t="s">
        <v>356</v>
      </c>
      <c r="F51" s="43" t="s">
        <v>304</v>
      </c>
      <c r="G51" s="43"/>
      <c r="H51" s="43" t="s">
        <v>416</v>
      </c>
      <c r="I51" s="43" t="s">
        <v>206</v>
      </c>
      <c r="J51" s="5" t="s">
        <v>210</v>
      </c>
      <c r="K51" s="43" t="s">
        <v>420</v>
      </c>
      <c r="L51" s="32" t="s">
        <v>210</v>
      </c>
      <c r="M51" s="32" t="s">
        <v>210</v>
      </c>
      <c r="N51" s="47">
        <v>2</v>
      </c>
      <c r="O51" s="47">
        <v>3</v>
      </c>
      <c r="P51" s="47">
        <v>4</v>
      </c>
      <c r="Q51" s="47">
        <v>2</v>
      </c>
      <c r="R51" s="46">
        <v>0</v>
      </c>
      <c r="S51" s="31">
        <f t="shared" si="1"/>
        <v>11</v>
      </c>
      <c r="T51" s="31">
        <f>ROUND(AVERAGEIF($A$3:$A$151,A51,$S$3:$S$151),1)</f>
        <v>11.2</v>
      </c>
      <c r="U51" s="36" t="s">
        <v>329</v>
      </c>
      <c r="V51" s="74"/>
      <c r="W51" s="74"/>
      <c r="X51" s="74"/>
      <c r="Z51" s="70"/>
    </row>
    <row r="52" spans="1:26" s="22" customFormat="1" ht="45" x14ac:dyDescent="0.25">
      <c r="A52" s="39">
        <v>13</v>
      </c>
      <c r="B52" s="3"/>
      <c r="C52" s="3"/>
      <c r="D52" s="43" t="s">
        <v>185</v>
      </c>
      <c r="E52" s="43" t="s">
        <v>303</v>
      </c>
      <c r="F52" s="43" t="s">
        <v>301</v>
      </c>
      <c r="G52" s="43"/>
      <c r="H52" s="43" t="s">
        <v>418</v>
      </c>
      <c r="I52" s="43" t="s">
        <v>206</v>
      </c>
      <c r="J52" s="5" t="s">
        <v>210</v>
      </c>
      <c r="K52" s="43" t="s">
        <v>210</v>
      </c>
      <c r="L52" s="32" t="s">
        <v>210</v>
      </c>
      <c r="M52" s="43" t="s">
        <v>494</v>
      </c>
      <c r="N52" s="47">
        <v>2</v>
      </c>
      <c r="O52" s="47">
        <v>3</v>
      </c>
      <c r="P52" s="47">
        <v>4</v>
      </c>
      <c r="Q52" s="47">
        <v>2</v>
      </c>
      <c r="R52" s="46">
        <v>0</v>
      </c>
      <c r="S52" s="31">
        <f t="shared" si="1"/>
        <v>11</v>
      </c>
      <c r="T52" s="31">
        <f>ROUND(AVERAGEIF($A$3:$A$151,A52,$S$3:$S$151),1)</f>
        <v>11.2</v>
      </c>
      <c r="U52" s="36" t="s">
        <v>329</v>
      </c>
      <c r="V52" s="74"/>
      <c r="W52" s="74"/>
      <c r="X52" s="74"/>
      <c r="Z52" s="70"/>
    </row>
    <row r="53" spans="1:26" s="22" customFormat="1" ht="96.75" customHeight="1" x14ac:dyDescent="0.25">
      <c r="A53" s="39">
        <v>13</v>
      </c>
      <c r="B53" s="3"/>
      <c r="C53" s="3"/>
      <c r="D53" s="43" t="s">
        <v>185</v>
      </c>
      <c r="E53" s="43" t="s">
        <v>356</v>
      </c>
      <c r="F53" s="43" t="s">
        <v>493</v>
      </c>
      <c r="G53" s="43"/>
      <c r="H53" s="43" t="s">
        <v>415</v>
      </c>
      <c r="I53" s="43" t="s">
        <v>206</v>
      </c>
      <c r="J53" s="5" t="s">
        <v>210</v>
      </c>
      <c r="K53" s="43" t="s">
        <v>305</v>
      </c>
      <c r="L53" s="32" t="s">
        <v>210</v>
      </c>
      <c r="M53" s="32" t="s">
        <v>210</v>
      </c>
      <c r="N53" s="47">
        <v>2</v>
      </c>
      <c r="O53" s="47">
        <v>3</v>
      </c>
      <c r="P53" s="47">
        <v>3</v>
      </c>
      <c r="Q53" s="47">
        <v>3</v>
      </c>
      <c r="R53" s="46">
        <v>0</v>
      </c>
      <c r="S53" s="31">
        <f t="shared" si="1"/>
        <v>11</v>
      </c>
      <c r="T53" s="31">
        <f>ROUND(AVERAGEIF($A$3:$A$151,A53,$S$3:$S$151),1)</f>
        <v>11.2</v>
      </c>
      <c r="U53" s="36" t="s">
        <v>331</v>
      </c>
      <c r="V53" s="74"/>
      <c r="W53" s="74"/>
      <c r="X53" s="74"/>
      <c r="Z53" s="70"/>
    </row>
    <row r="54" spans="1:26" s="22" customFormat="1" ht="30" x14ac:dyDescent="0.25">
      <c r="A54" s="39">
        <v>13</v>
      </c>
      <c r="B54" s="3"/>
      <c r="C54" s="3"/>
      <c r="D54" s="43" t="s">
        <v>185</v>
      </c>
      <c r="E54" s="43" t="s">
        <v>303</v>
      </c>
      <c r="F54" s="43" t="s">
        <v>292</v>
      </c>
      <c r="G54" s="43"/>
      <c r="H54" s="43" t="s">
        <v>105</v>
      </c>
      <c r="I54" s="43" t="s">
        <v>206</v>
      </c>
      <c r="J54" s="5" t="s">
        <v>210</v>
      </c>
      <c r="K54" s="43" t="s">
        <v>419</v>
      </c>
      <c r="L54" s="32" t="s">
        <v>210</v>
      </c>
      <c r="M54" s="32" t="s">
        <v>210</v>
      </c>
      <c r="N54" s="47">
        <v>2</v>
      </c>
      <c r="O54" s="47">
        <v>3</v>
      </c>
      <c r="P54" s="47">
        <v>3</v>
      </c>
      <c r="Q54" s="47">
        <v>3</v>
      </c>
      <c r="R54" s="46">
        <v>0</v>
      </c>
      <c r="S54" s="31">
        <f t="shared" si="1"/>
        <v>11</v>
      </c>
      <c r="T54" s="31">
        <f>ROUND(AVERAGEIF($A$3:$A$151,A54,$S$3:$S$151),1)</f>
        <v>11.2</v>
      </c>
      <c r="U54" s="36" t="s">
        <v>332</v>
      </c>
      <c r="V54" s="74"/>
      <c r="W54" s="74"/>
      <c r="X54" s="74"/>
      <c r="Z54" s="70"/>
    </row>
    <row r="55" spans="1:26" s="22" customFormat="1" ht="75" x14ac:dyDescent="0.25">
      <c r="A55" s="39">
        <v>13</v>
      </c>
      <c r="B55" s="3"/>
      <c r="C55" s="3" t="s">
        <v>36</v>
      </c>
      <c r="D55" s="43" t="s">
        <v>185</v>
      </c>
      <c r="E55" s="43" t="s">
        <v>303</v>
      </c>
      <c r="F55" s="43" t="s">
        <v>354</v>
      </c>
      <c r="G55" s="43" t="s">
        <v>78</v>
      </c>
      <c r="H55" s="43" t="s">
        <v>203</v>
      </c>
      <c r="I55" s="43" t="s">
        <v>191</v>
      </c>
      <c r="J55" s="5">
        <v>3</v>
      </c>
      <c r="K55" s="43" t="s">
        <v>422</v>
      </c>
      <c r="L55" s="34" t="s">
        <v>306</v>
      </c>
      <c r="M55" s="44" t="s">
        <v>423</v>
      </c>
      <c r="N55" s="47">
        <v>2</v>
      </c>
      <c r="O55" s="47">
        <v>3</v>
      </c>
      <c r="P55" s="47">
        <v>3</v>
      </c>
      <c r="Q55" s="47">
        <v>2</v>
      </c>
      <c r="R55" s="46">
        <v>0</v>
      </c>
      <c r="S55" s="31">
        <f t="shared" si="1"/>
        <v>10</v>
      </c>
      <c r="T55" s="31">
        <f>ROUND(AVERAGEIF($A$3:$A$151,A55,$S$3:$S$151),1)</f>
        <v>11.2</v>
      </c>
      <c r="U55" s="36" t="s">
        <v>331</v>
      </c>
      <c r="V55" s="74"/>
      <c r="W55" s="74"/>
      <c r="X55" s="74"/>
      <c r="Z55" s="70"/>
    </row>
    <row r="56" spans="1:26" s="22" customFormat="1" ht="122.25" customHeight="1" x14ac:dyDescent="0.25">
      <c r="A56" s="39">
        <v>13</v>
      </c>
      <c r="B56" s="3"/>
      <c r="C56" s="3"/>
      <c r="D56" s="43" t="s">
        <v>185</v>
      </c>
      <c r="E56" s="43" t="s">
        <v>303</v>
      </c>
      <c r="F56" s="43" t="s">
        <v>378</v>
      </c>
      <c r="G56" s="43"/>
      <c r="H56" s="43"/>
      <c r="I56" s="43" t="s">
        <v>206</v>
      </c>
      <c r="J56" s="5" t="s">
        <v>210</v>
      </c>
      <c r="K56" s="43" t="s">
        <v>491</v>
      </c>
      <c r="L56" s="32" t="s">
        <v>210</v>
      </c>
      <c r="M56" s="32" t="s">
        <v>210</v>
      </c>
      <c r="N56" s="47">
        <v>2</v>
      </c>
      <c r="O56" s="47">
        <v>1</v>
      </c>
      <c r="P56" s="47">
        <v>3</v>
      </c>
      <c r="Q56" s="47">
        <v>3</v>
      </c>
      <c r="R56" s="46">
        <v>1</v>
      </c>
      <c r="S56" s="31">
        <f t="shared" si="1"/>
        <v>10</v>
      </c>
      <c r="T56" s="31">
        <f>ROUND(AVERAGEIF($A$3:$A$151,A56,$S$3:$S$151),1)</f>
        <v>11.2</v>
      </c>
      <c r="U56" s="36" t="s">
        <v>331</v>
      </c>
      <c r="V56" s="74"/>
      <c r="W56" s="74"/>
      <c r="X56" s="74"/>
      <c r="Z56" s="70"/>
    </row>
    <row r="57" spans="1:26" s="22" customFormat="1" ht="76.5" customHeight="1" x14ac:dyDescent="0.25">
      <c r="A57" s="39">
        <v>13</v>
      </c>
      <c r="B57" s="3"/>
      <c r="C57" s="3" t="s">
        <v>36</v>
      </c>
      <c r="D57" s="43" t="s">
        <v>185</v>
      </c>
      <c r="E57" s="43" t="s">
        <v>354</v>
      </c>
      <c r="F57" s="43" t="s">
        <v>38</v>
      </c>
      <c r="G57" s="43" t="s">
        <v>303</v>
      </c>
      <c r="H57" s="43" t="s">
        <v>202</v>
      </c>
      <c r="I57" s="43" t="s">
        <v>218</v>
      </c>
      <c r="J57" s="5">
        <v>2</v>
      </c>
      <c r="K57" s="43" t="s">
        <v>490</v>
      </c>
      <c r="L57" s="32">
        <v>4</v>
      </c>
      <c r="M57" s="44" t="s">
        <v>300</v>
      </c>
      <c r="N57" s="47">
        <v>3</v>
      </c>
      <c r="O57" s="47">
        <v>3</v>
      </c>
      <c r="P57" s="47">
        <v>1</v>
      </c>
      <c r="Q57" s="47">
        <v>3</v>
      </c>
      <c r="R57" s="46">
        <v>0</v>
      </c>
      <c r="S57" s="31">
        <f t="shared" si="1"/>
        <v>10</v>
      </c>
      <c r="T57" s="31">
        <f>ROUND(AVERAGEIF($A$3:$A$151,A57,$S$3:$S$151),1)</f>
        <v>11.2</v>
      </c>
      <c r="U57" s="36" t="s">
        <v>329</v>
      </c>
      <c r="V57" s="74"/>
      <c r="W57" s="74"/>
      <c r="X57" s="74"/>
      <c r="Z57" s="70"/>
    </row>
    <row r="58" spans="1:26" s="22" customFormat="1" ht="75" x14ac:dyDescent="0.25">
      <c r="A58" s="39">
        <v>13</v>
      </c>
      <c r="B58" s="3"/>
      <c r="C58" s="3" t="s">
        <v>36</v>
      </c>
      <c r="D58" s="43" t="s">
        <v>185</v>
      </c>
      <c r="E58" s="43" t="s">
        <v>354</v>
      </c>
      <c r="F58" s="43" t="s">
        <v>38</v>
      </c>
      <c r="G58" s="43"/>
      <c r="H58" s="43" t="s">
        <v>82</v>
      </c>
      <c r="I58" s="43" t="s">
        <v>206</v>
      </c>
      <c r="J58" s="5" t="s">
        <v>210</v>
      </c>
      <c r="K58" s="43" t="s">
        <v>355</v>
      </c>
      <c r="L58" s="32" t="s">
        <v>210</v>
      </c>
      <c r="M58" s="32" t="s">
        <v>210</v>
      </c>
      <c r="N58" s="47">
        <v>4</v>
      </c>
      <c r="O58" s="47">
        <v>3</v>
      </c>
      <c r="P58" s="47">
        <v>1</v>
      </c>
      <c r="Q58" s="47">
        <v>2</v>
      </c>
      <c r="R58" s="46">
        <v>0</v>
      </c>
      <c r="S58" s="31">
        <f t="shared" si="1"/>
        <v>10</v>
      </c>
      <c r="T58" s="31">
        <f>ROUND(AVERAGEIF($A$3:$A$151,A58,$S$3:$S$151),1)</f>
        <v>11.2</v>
      </c>
      <c r="U58" s="36" t="s">
        <v>331</v>
      </c>
      <c r="V58" s="74"/>
      <c r="W58" s="74"/>
      <c r="X58" s="74"/>
      <c r="Z58" s="70"/>
    </row>
    <row r="59" spans="1:26" s="66" customFormat="1" ht="30" x14ac:dyDescent="0.25">
      <c r="A59" s="39">
        <v>13</v>
      </c>
      <c r="B59" s="3"/>
      <c r="C59" s="3"/>
      <c r="D59" s="43" t="s">
        <v>185</v>
      </c>
      <c r="E59" s="43" t="s">
        <v>303</v>
      </c>
      <c r="F59" s="43" t="s">
        <v>302</v>
      </c>
      <c r="G59" s="43"/>
      <c r="H59" s="43" t="s">
        <v>87</v>
      </c>
      <c r="I59" s="43" t="s">
        <v>206</v>
      </c>
      <c r="J59" s="5" t="s">
        <v>210</v>
      </c>
      <c r="K59" s="43" t="s">
        <v>537</v>
      </c>
      <c r="L59" s="32" t="s">
        <v>210</v>
      </c>
      <c r="M59" s="32" t="s">
        <v>210</v>
      </c>
      <c r="N59" s="47">
        <v>2</v>
      </c>
      <c r="O59" s="47">
        <v>3</v>
      </c>
      <c r="P59" s="47">
        <v>3</v>
      </c>
      <c r="Q59" s="47">
        <v>2</v>
      </c>
      <c r="R59" s="46">
        <v>0</v>
      </c>
      <c r="S59" s="31">
        <f t="shared" si="1"/>
        <v>10</v>
      </c>
      <c r="T59" s="31">
        <f>ROUND(AVERAGEIF($A$3:$A$151,A59,$S$3:$S$151),1)</f>
        <v>11.2</v>
      </c>
      <c r="U59" s="36" t="s">
        <v>329</v>
      </c>
      <c r="V59" s="74"/>
      <c r="W59" s="74"/>
      <c r="X59" s="74"/>
      <c r="Y59" s="22"/>
      <c r="Z59" s="72"/>
    </row>
    <row r="60" spans="1:26" s="66" customFormat="1" ht="75" customHeight="1" x14ac:dyDescent="0.25">
      <c r="A60" s="39">
        <v>2</v>
      </c>
      <c r="B60" s="20">
        <f>3132/5280</f>
        <v>0.59318181818181814</v>
      </c>
      <c r="C60" s="3" t="s">
        <v>34</v>
      </c>
      <c r="D60" s="43" t="s">
        <v>58</v>
      </c>
      <c r="E60" s="44" t="s">
        <v>78</v>
      </c>
      <c r="F60" s="43" t="s">
        <v>311</v>
      </c>
      <c r="G60" s="43" t="s">
        <v>91</v>
      </c>
      <c r="H60" s="43" t="s">
        <v>194</v>
      </c>
      <c r="I60" s="43" t="s">
        <v>191</v>
      </c>
      <c r="J60" s="5">
        <v>4</v>
      </c>
      <c r="K60" s="43" t="s">
        <v>231</v>
      </c>
      <c r="L60" s="32" t="s">
        <v>210</v>
      </c>
      <c r="M60" s="32" t="s">
        <v>210</v>
      </c>
      <c r="N60" s="47">
        <v>4</v>
      </c>
      <c r="O60" s="47">
        <v>3</v>
      </c>
      <c r="P60" s="47">
        <v>4</v>
      </c>
      <c r="Q60" s="47">
        <v>2</v>
      </c>
      <c r="R60" s="46">
        <v>3</v>
      </c>
      <c r="S60" s="31">
        <f t="shared" si="1"/>
        <v>16</v>
      </c>
      <c r="T60" s="31">
        <f>ROUND(AVERAGEIF($A$3:$A$151,A60,$S$3:$S$151),1)</f>
        <v>11.1</v>
      </c>
      <c r="U60" s="36" t="s">
        <v>329</v>
      </c>
      <c r="V60" s="74"/>
      <c r="W60" s="74"/>
      <c r="X60" s="74"/>
      <c r="Y60" s="22"/>
      <c r="Z60" s="72"/>
    </row>
    <row r="61" spans="1:26" s="22" customFormat="1" ht="90" x14ac:dyDescent="0.25">
      <c r="A61" s="39">
        <v>2</v>
      </c>
      <c r="B61" s="3"/>
      <c r="C61" s="3"/>
      <c r="D61" s="43" t="s">
        <v>58</v>
      </c>
      <c r="E61" s="43" t="s">
        <v>370</v>
      </c>
      <c r="F61" s="43" t="s">
        <v>78</v>
      </c>
      <c r="G61" s="43" t="s">
        <v>7</v>
      </c>
      <c r="H61" s="43" t="s">
        <v>193</v>
      </c>
      <c r="I61" s="43" t="s">
        <v>191</v>
      </c>
      <c r="J61" s="5">
        <v>4</v>
      </c>
      <c r="K61" s="43" t="s">
        <v>555</v>
      </c>
      <c r="L61" s="32">
        <v>4</v>
      </c>
      <c r="M61" s="43" t="s">
        <v>404</v>
      </c>
      <c r="N61" s="47">
        <v>2</v>
      </c>
      <c r="O61" s="47">
        <v>3</v>
      </c>
      <c r="P61" s="47">
        <v>3</v>
      </c>
      <c r="Q61" s="47">
        <v>3</v>
      </c>
      <c r="R61" s="46">
        <v>3</v>
      </c>
      <c r="S61" s="31">
        <f t="shared" si="1"/>
        <v>14</v>
      </c>
      <c r="T61" s="31">
        <f>ROUND(AVERAGEIF($A$3:$A$151,A61,$S$3:$S$151),1)</f>
        <v>11.1</v>
      </c>
      <c r="U61" s="36" t="s">
        <v>329</v>
      </c>
      <c r="V61" s="74"/>
      <c r="W61" s="74"/>
      <c r="X61" s="74"/>
      <c r="Y61" s="22" t="s">
        <v>538</v>
      </c>
      <c r="Z61" s="70"/>
    </row>
    <row r="62" spans="1:26" s="22" customFormat="1" ht="60" x14ac:dyDescent="0.25">
      <c r="A62" s="39">
        <v>2</v>
      </c>
      <c r="B62" s="20"/>
      <c r="C62" s="3"/>
      <c r="D62" s="43" t="s">
        <v>58</v>
      </c>
      <c r="E62" s="44" t="s">
        <v>78</v>
      </c>
      <c r="F62" s="43" t="s">
        <v>91</v>
      </c>
      <c r="G62" s="43" t="s">
        <v>412</v>
      </c>
      <c r="H62" s="43" t="s">
        <v>344</v>
      </c>
      <c r="I62" s="43" t="s">
        <v>191</v>
      </c>
      <c r="J62" s="30">
        <v>1</v>
      </c>
      <c r="K62" s="43" t="s">
        <v>230</v>
      </c>
      <c r="L62" s="32" t="s">
        <v>210</v>
      </c>
      <c r="M62" s="32" t="s">
        <v>210</v>
      </c>
      <c r="N62" s="47">
        <v>2</v>
      </c>
      <c r="O62" s="47">
        <v>3</v>
      </c>
      <c r="P62" s="47">
        <v>3</v>
      </c>
      <c r="Q62" s="47">
        <v>2</v>
      </c>
      <c r="R62" s="46">
        <v>3</v>
      </c>
      <c r="S62" s="31">
        <f t="shared" si="1"/>
        <v>13</v>
      </c>
      <c r="T62" s="31">
        <f>ROUND(AVERAGEIF($A$3:$A$151,A62,$S$3:$S$151),1)</f>
        <v>11.1</v>
      </c>
      <c r="U62" s="36" t="s">
        <v>331</v>
      </c>
      <c r="V62" s="74"/>
      <c r="W62" s="74"/>
      <c r="X62" s="74"/>
      <c r="Z62" s="70"/>
    </row>
    <row r="63" spans="1:26" s="22" customFormat="1" ht="45" x14ac:dyDescent="0.25">
      <c r="A63" s="39">
        <v>2</v>
      </c>
      <c r="B63" s="20">
        <f>3132/5280</f>
        <v>0.59318181818181814</v>
      </c>
      <c r="C63" s="3" t="s">
        <v>34</v>
      </c>
      <c r="D63" s="43" t="s">
        <v>58</v>
      </c>
      <c r="E63" s="44" t="s">
        <v>78</v>
      </c>
      <c r="F63" s="43" t="s">
        <v>234</v>
      </c>
      <c r="G63" s="43"/>
      <c r="H63" s="43"/>
      <c r="I63" s="43" t="s">
        <v>248</v>
      </c>
      <c r="J63" s="5" t="s">
        <v>210</v>
      </c>
      <c r="K63" s="43" t="s">
        <v>235</v>
      </c>
      <c r="L63" s="32" t="s">
        <v>210</v>
      </c>
      <c r="M63" s="32" t="s">
        <v>210</v>
      </c>
      <c r="N63" s="47">
        <v>3</v>
      </c>
      <c r="O63" s="47">
        <v>3</v>
      </c>
      <c r="P63" s="47">
        <v>4</v>
      </c>
      <c r="Q63" s="47">
        <v>3</v>
      </c>
      <c r="R63" s="46">
        <v>0</v>
      </c>
      <c r="S63" s="31">
        <f t="shared" si="1"/>
        <v>13</v>
      </c>
      <c r="T63" s="31">
        <f>ROUND(AVERAGEIF($A$3:$A$151,A63,$S$3:$S$151),1)</f>
        <v>11.1</v>
      </c>
      <c r="U63" s="36" t="s">
        <v>331</v>
      </c>
      <c r="V63" s="74"/>
      <c r="W63" s="74"/>
      <c r="X63" s="74"/>
    </row>
    <row r="64" spans="1:26" s="22" customFormat="1" ht="13.15" customHeight="1" x14ac:dyDescent="0.25">
      <c r="A64" s="39">
        <v>2</v>
      </c>
      <c r="B64" s="20">
        <v>1.1000000000000001</v>
      </c>
      <c r="C64" s="3" t="s">
        <v>34</v>
      </c>
      <c r="D64" s="43" t="s">
        <v>58</v>
      </c>
      <c r="E64" s="44" t="s">
        <v>7</v>
      </c>
      <c r="F64" s="43" t="s">
        <v>303</v>
      </c>
      <c r="G64" s="43" t="s">
        <v>311</v>
      </c>
      <c r="H64" s="43" t="s">
        <v>192</v>
      </c>
      <c r="I64" s="43" t="s">
        <v>218</v>
      </c>
      <c r="J64" s="55" t="s">
        <v>61</v>
      </c>
      <c r="K64" s="44" t="s">
        <v>539</v>
      </c>
      <c r="L64" s="32">
        <v>4</v>
      </c>
      <c r="M64" s="43" t="s">
        <v>403</v>
      </c>
      <c r="N64" s="47">
        <v>2</v>
      </c>
      <c r="O64" s="47">
        <v>2</v>
      </c>
      <c r="P64" s="47">
        <v>4</v>
      </c>
      <c r="Q64" s="47">
        <v>2</v>
      </c>
      <c r="R64" s="46">
        <v>3</v>
      </c>
      <c r="S64" s="31">
        <f t="shared" si="1"/>
        <v>13</v>
      </c>
      <c r="T64" s="31">
        <f>ROUND(AVERAGEIF($A$3:$A$151,A64,$S$3:$S$151),1)</f>
        <v>11.1</v>
      </c>
      <c r="U64" s="36" t="s">
        <v>332</v>
      </c>
      <c r="V64" s="74"/>
      <c r="W64" s="74"/>
      <c r="X64" s="74"/>
    </row>
    <row r="65" spans="1:25" s="22" customFormat="1" ht="60" x14ac:dyDescent="0.25">
      <c r="A65" s="39">
        <v>2</v>
      </c>
      <c r="B65" s="20"/>
      <c r="C65" s="3"/>
      <c r="D65" s="43" t="s">
        <v>58</v>
      </c>
      <c r="E65" s="44" t="s">
        <v>78</v>
      </c>
      <c r="F65" s="43" t="s">
        <v>241</v>
      </c>
      <c r="G65" s="43"/>
      <c r="H65" s="43"/>
      <c r="I65" s="43" t="s">
        <v>458</v>
      </c>
      <c r="J65" s="5" t="s">
        <v>210</v>
      </c>
      <c r="K65" s="43" t="s">
        <v>540</v>
      </c>
      <c r="L65" s="32" t="s">
        <v>210</v>
      </c>
      <c r="M65" s="32" t="s">
        <v>210</v>
      </c>
      <c r="N65" s="47">
        <v>2</v>
      </c>
      <c r="O65" s="47">
        <v>3</v>
      </c>
      <c r="P65" s="47">
        <v>3</v>
      </c>
      <c r="Q65" s="47">
        <v>3</v>
      </c>
      <c r="R65" s="46">
        <v>0</v>
      </c>
      <c r="S65" s="31">
        <f t="shared" si="1"/>
        <v>11</v>
      </c>
      <c r="T65" s="31">
        <f>ROUND(AVERAGEIF($A$3:$A$151,A65,$S$3:$S$151),1)</f>
        <v>11.1</v>
      </c>
      <c r="U65" s="36" t="s">
        <v>329</v>
      </c>
      <c r="V65" s="74"/>
      <c r="W65" s="74"/>
      <c r="X65" s="74"/>
    </row>
    <row r="66" spans="1:25" s="22" customFormat="1" ht="105" x14ac:dyDescent="0.25">
      <c r="A66" s="39">
        <v>2</v>
      </c>
      <c r="B66" s="20"/>
      <c r="C66" s="3"/>
      <c r="D66" s="43" t="s">
        <v>58</v>
      </c>
      <c r="E66" s="44" t="s">
        <v>78</v>
      </c>
      <c r="F66" s="43" t="s">
        <v>229</v>
      </c>
      <c r="G66" s="43"/>
      <c r="H66" s="43" t="s">
        <v>119</v>
      </c>
      <c r="I66" s="43" t="s">
        <v>186</v>
      </c>
      <c r="J66" s="5" t="s">
        <v>210</v>
      </c>
      <c r="K66" s="43" t="s">
        <v>556</v>
      </c>
      <c r="L66" s="32" t="s">
        <v>210</v>
      </c>
      <c r="M66" s="32" t="s">
        <v>210</v>
      </c>
      <c r="N66" s="47">
        <v>2</v>
      </c>
      <c r="O66" s="47">
        <v>3</v>
      </c>
      <c r="P66" s="47">
        <v>3</v>
      </c>
      <c r="Q66" s="47">
        <v>2</v>
      </c>
      <c r="R66" s="46">
        <v>1</v>
      </c>
      <c r="S66" s="31">
        <f t="shared" si="1"/>
        <v>11</v>
      </c>
      <c r="T66" s="31">
        <f>ROUND(AVERAGEIF($A$3:$A$151,A66,$S$3:$S$151),1)</f>
        <v>11.1</v>
      </c>
      <c r="U66" s="36" t="s">
        <v>331</v>
      </c>
      <c r="V66" s="74"/>
      <c r="W66" s="74"/>
      <c r="X66" s="74"/>
    </row>
    <row r="67" spans="1:25" s="22" customFormat="1" ht="90" x14ac:dyDescent="0.25">
      <c r="A67" s="39">
        <v>2</v>
      </c>
      <c r="B67" s="20">
        <f>3132/5280</f>
        <v>0.59318181818181814</v>
      </c>
      <c r="C67" s="3" t="s">
        <v>34</v>
      </c>
      <c r="D67" s="43" t="s">
        <v>58</v>
      </c>
      <c r="E67" s="44" t="s">
        <v>78</v>
      </c>
      <c r="F67" s="43" t="s">
        <v>233</v>
      </c>
      <c r="G67" s="43"/>
      <c r="H67" s="43"/>
      <c r="I67" s="43" t="s">
        <v>257</v>
      </c>
      <c r="J67" s="5">
        <v>5</v>
      </c>
      <c r="K67" s="43" t="s">
        <v>541</v>
      </c>
      <c r="L67" s="32" t="s">
        <v>210</v>
      </c>
      <c r="M67" s="32" t="s">
        <v>210</v>
      </c>
      <c r="N67" s="47">
        <v>2</v>
      </c>
      <c r="O67" s="47">
        <v>3</v>
      </c>
      <c r="P67" s="47">
        <v>3</v>
      </c>
      <c r="Q67" s="47">
        <v>2</v>
      </c>
      <c r="R67" s="46">
        <v>1</v>
      </c>
      <c r="S67" s="31">
        <f t="shared" ref="S67:S98" si="2">SUM(N67:R67)</f>
        <v>11</v>
      </c>
      <c r="T67" s="31">
        <f>ROUND(AVERAGEIF($A$3:$A$151,A67,$S$3:$S$151),1)</f>
        <v>11.1</v>
      </c>
      <c r="U67" s="36" t="s">
        <v>329</v>
      </c>
      <c r="V67" s="74"/>
      <c r="W67" s="74"/>
      <c r="X67" s="74"/>
    </row>
    <row r="68" spans="1:25" s="29" customFormat="1" ht="30" x14ac:dyDescent="0.25">
      <c r="A68" s="39">
        <v>2</v>
      </c>
      <c r="B68" s="20"/>
      <c r="C68" s="3"/>
      <c r="D68" s="43" t="s">
        <v>58</v>
      </c>
      <c r="E68" s="44" t="s">
        <v>78</v>
      </c>
      <c r="F68" s="43" t="s">
        <v>232</v>
      </c>
      <c r="G68" s="43"/>
      <c r="H68" s="43" t="s">
        <v>115</v>
      </c>
      <c r="I68" s="43" t="s">
        <v>186</v>
      </c>
      <c r="J68" s="5" t="s">
        <v>210</v>
      </c>
      <c r="K68" s="43" t="s">
        <v>336</v>
      </c>
      <c r="L68" s="32" t="s">
        <v>210</v>
      </c>
      <c r="M68" s="32" t="s">
        <v>210</v>
      </c>
      <c r="N68" s="47">
        <v>2</v>
      </c>
      <c r="O68" s="47">
        <v>2</v>
      </c>
      <c r="P68" s="47">
        <v>3</v>
      </c>
      <c r="Q68" s="47">
        <v>3</v>
      </c>
      <c r="R68" s="46">
        <v>0</v>
      </c>
      <c r="S68" s="31">
        <f t="shared" si="2"/>
        <v>10</v>
      </c>
      <c r="T68" s="31">
        <f>ROUND(AVERAGEIF($A$3:$A$151,A68,$S$3:$S$151),1)</f>
        <v>11.1</v>
      </c>
      <c r="U68" s="36" t="s">
        <v>332</v>
      </c>
      <c r="V68" s="74"/>
      <c r="W68" s="74"/>
      <c r="X68" s="74"/>
      <c r="Y68" s="22"/>
    </row>
    <row r="69" spans="1:25" s="22" customFormat="1" ht="30" x14ac:dyDescent="0.25">
      <c r="A69" s="39">
        <v>2</v>
      </c>
      <c r="B69" s="20"/>
      <c r="C69" s="3"/>
      <c r="D69" s="43" t="s">
        <v>58</v>
      </c>
      <c r="E69" s="44" t="s">
        <v>7</v>
      </c>
      <c r="F69" s="43" t="s">
        <v>242</v>
      </c>
      <c r="G69" s="43"/>
      <c r="H69" s="43" t="s">
        <v>417</v>
      </c>
      <c r="I69" s="43" t="s">
        <v>248</v>
      </c>
      <c r="J69" s="5" t="s">
        <v>210</v>
      </c>
      <c r="K69" s="43" t="s">
        <v>417</v>
      </c>
      <c r="L69" s="32" t="s">
        <v>210</v>
      </c>
      <c r="M69" s="32" t="s">
        <v>210</v>
      </c>
      <c r="N69" s="47">
        <v>2</v>
      </c>
      <c r="O69" s="47">
        <v>3</v>
      </c>
      <c r="P69" s="47">
        <v>2</v>
      </c>
      <c r="Q69" s="47">
        <v>2</v>
      </c>
      <c r="R69" s="46">
        <v>3</v>
      </c>
      <c r="S69" s="31">
        <f t="shared" si="2"/>
        <v>12</v>
      </c>
      <c r="T69" s="31">
        <f>ROUND(AVERAGEIF($A$3:$A$151,A69,$S$3:$S$151),1)</f>
        <v>11.1</v>
      </c>
      <c r="U69" s="36" t="s">
        <v>331</v>
      </c>
      <c r="V69" s="74"/>
      <c r="W69" s="74"/>
      <c r="X69" s="74"/>
    </row>
    <row r="70" spans="1:25" s="22" customFormat="1" ht="75" x14ac:dyDescent="0.25">
      <c r="A70" s="39">
        <v>2</v>
      </c>
      <c r="B70" s="20"/>
      <c r="C70" s="3"/>
      <c r="D70" s="43" t="s">
        <v>58</v>
      </c>
      <c r="E70" s="44" t="s">
        <v>52</v>
      </c>
      <c r="F70" s="43" t="s">
        <v>412</v>
      </c>
      <c r="G70" s="44" t="s">
        <v>53</v>
      </c>
      <c r="H70" s="43" t="s">
        <v>345</v>
      </c>
      <c r="I70" s="43" t="s">
        <v>191</v>
      </c>
      <c r="J70" s="5">
        <v>3</v>
      </c>
      <c r="K70" s="43" t="s">
        <v>460</v>
      </c>
      <c r="L70" s="32" t="s">
        <v>210</v>
      </c>
      <c r="M70" s="32" t="s">
        <v>210</v>
      </c>
      <c r="N70" s="47">
        <v>2</v>
      </c>
      <c r="O70" s="47">
        <v>2</v>
      </c>
      <c r="P70" s="47">
        <v>2</v>
      </c>
      <c r="Q70" s="47">
        <v>3</v>
      </c>
      <c r="R70" s="46">
        <v>0</v>
      </c>
      <c r="S70" s="31">
        <f t="shared" si="2"/>
        <v>9</v>
      </c>
      <c r="T70" s="31">
        <f>ROUND(AVERAGEIF($A$3:$A$151,A70,$S$3:$S$151),1)</f>
        <v>11.1</v>
      </c>
      <c r="U70" s="36" t="s">
        <v>332</v>
      </c>
      <c r="V70" s="74"/>
      <c r="W70" s="74"/>
      <c r="X70" s="74"/>
    </row>
    <row r="71" spans="1:25" s="22" customFormat="1" ht="30" x14ac:dyDescent="0.25">
      <c r="A71" s="39">
        <v>2</v>
      </c>
      <c r="B71" s="20"/>
      <c r="C71" s="3"/>
      <c r="D71" s="43" t="s">
        <v>58</v>
      </c>
      <c r="E71" s="44" t="s">
        <v>53</v>
      </c>
      <c r="F71" s="43" t="s">
        <v>52</v>
      </c>
      <c r="G71" s="43" t="s">
        <v>51</v>
      </c>
      <c r="H71" s="43" t="s">
        <v>195</v>
      </c>
      <c r="I71" s="43" t="s">
        <v>191</v>
      </c>
      <c r="J71" s="5">
        <v>3</v>
      </c>
      <c r="K71" s="43" t="s">
        <v>459</v>
      </c>
      <c r="L71" s="32" t="s">
        <v>210</v>
      </c>
      <c r="M71" s="32" t="s">
        <v>210</v>
      </c>
      <c r="N71" s="47">
        <v>2</v>
      </c>
      <c r="O71" s="47">
        <v>2</v>
      </c>
      <c r="P71" s="47">
        <v>2</v>
      </c>
      <c r="Q71" s="47">
        <v>3</v>
      </c>
      <c r="R71" s="46">
        <v>0</v>
      </c>
      <c r="S71" s="31">
        <f t="shared" si="2"/>
        <v>9</v>
      </c>
      <c r="T71" s="31">
        <f>ROUND(AVERAGEIF($A$3:$A$151,A71,$S$3:$S$151),1)</f>
        <v>11.1</v>
      </c>
      <c r="U71" s="36" t="s">
        <v>332</v>
      </c>
      <c r="V71" s="74"/>
      <c r="W71" s="74"/>
      <c r="X71" s="74"/>
    </row>
    <row r="72" spans="1:25" s="22" customFormat="1" ht="30" x14ac:dyDescent="0.25">
      <c r="A72" s="39">
        <v>2</v>
      </c>
      <c r="B72" s="20"/>
      <c r="C72" s="3"/>
      <c r="D72" s="43" t="s">
        <v>58</v>
      </c>
      <c r="E72" s="44" t="s">
        <v>7</v>
      </c>
      <c r="F72" s="43" t="s">
        <v>243</v>
      </c>
      <c r="G72" s="43"/>
      <c r="H72" s="43" t="s">
        <v>415</v>
      </c>
      <c r="I72" s="43" t="s">
        <v>248</v>
      </c>
      <c r="J72" s="5" t="s">
        <v>210</v>
      </c>
      <c r="K72" s="43" t="s">
        <v>333</v>
      </c>
      <c r="L72" s="32" t="s">
        <v>210</v>
      </c>
      <c r="M72" s="32" t="s">
        <v>210</v>
      </c>
      <c r="N72" s="47">
        <v>2</v>
      </c>
      <c r="O72" s="47">
        <v>3</v>
      </c>
      <c r="P72" s="47">
        <v>0</v>
      </c>
      <c r="Q72" s="47">
        <v>3</v>
      </c>
      <c r="R72" s="46">
        <v>3</v>
      </c>
      <c r="S72" s="31">
        <f t="shared" si="2"/>
        <v>11</v>
      </c>
      <c r="T72" s="31">
        <f>ROUND(AVERAGEIF($A$3:$A$151,A72,$S$3:$S$151),1)</f>
        <v>11.1</v>
      </c>
      <c r="U72" s="36" t="s">
        <v>329</v>
      </c>
      <c r="V72" s="74"/>
      <c r="W72" s="74"/>
      <c r="X72" s="74"/>
    </row>
    <row r="73" spans="1:25" s="29" customFormat="1" ht="58.5" customHeight="1" x14ac:dyDescent="0.25">
      <c r="A73" s="39">
        <v>2</v>
      </c>
      <c r="B73" s="20"/>
      <c r="C73" s="3"/>
      <c r="D73" s="43" t="s">
        <v>58</v>
      </c>
      <c r="E73" s="44" t="s">
        <v>7</v>
      </c>
      <c r="F73" s="43" t="s">
        <v>378</v>
      </c>
      <c r="G73" s="43"/>
      <c r="H73" s="43" t="s">
        <v>417</v>
      </c>
      <c r="I73" s="43" t="s">
        <v>227</v>
      </c>
      <c r="J73" s="5" t="s">
        <v>210</v>
      </c>
      <c r="K73" s="43" t="s">
        <v>244</v>
      </c>
      <c r="L73" s="32" t="s">
        <v>210</v>
      </c>
      <c r="M73" s="32" t="s">
        <v>210</v>
      </c>
      <c r="N73" s="47">
        <v>2</v>
      </c>
      <c r="O73" s="47">
        <v>3</v>
      </c>
      <c r="P73" s="47">
        <v>0</v>
      </c>
      <c r="Q73" s="47">
        <v>2</v>
      </c>
      <c r="R73" s="46">
        <v>2</v>
      </c>
      <c r="S73" s="31">
        <f t="shared" si="2"/>
        <v>9</v>
      </c>
      <c r="T73" s="31">
        <f>ROUND(AVERAGEIF($A$3:$A$151,A73,$S$3:$S$151),1)</f>
        <v>11.1</v>
      </c>
      <c r="U73" s="36" t="s">
        <v>331</v>
      </c>
      <c r="V73" s="74"/>
      <c r="W73" s="74"/>
      <c r="X73" s="74"/>
      <c r="Y73" s="22"/>
    </row>
    <row r="74" spans="1:25" s="22" customFormat="1" ht="30" x14ac:dyDescent="0.25">
      <c r="A74" s="39">
        <v>2</v>
      </c>
      <c r="B74" s="20"/>
      <c r="C74" s="3"/>
      <c r="D74" s="43" t="s">
        <v>58</v>
      </c>
      <c r="E74" s="44" t="s">
        <v>236</v>
      </c>
      <c r="F74" s="43" t="s">
        <v>237</v>
      </c>
      <c r="G74" s="43"/>
      <c r="H74" s="43"/>
      <c r="I74" s="43" t="s">
        <v>257</v>
      </c>
      <c r="J74" s="5" t="s">
        <v>210</v>
      </c>
      <c r="K74" s="43" t="s">
        <v>462</v>
      </c>
      <c r="L74" s="32" t="s">
        <v>210</v>
      </c>
      <c r="M74" s="32" t="s">
        <v>210</v>
      </c>
      <c r="N74" s="47">
        <v>2</v>
      </c>
      <c r="O74" s="47">
        <v>2</v>
      </c>
      <c r="P74" s="47">
        <v>0</v>
      </c>
      <c r="Q74" s="47">
        <v>3</v>
      </c>
      <c r="R74" s="46">
        <v>1</v>
      </c>
      <c r="S74" s="31">
        <f t="shared" si="2"/>
        <v>8</v>
      </c>
      <c r="T74" s="31">
        <f>ROUND(AVERAGEIF($A$3:$A$151,A74,$S$3:$S$151),1)</f>
        <v>11.1</v>
      </c>
      <c r="U74" s="36" t="s">
        <v>332</v>
      </c>
      <c r="V74" s="74"/>
      <c r="W74" s="74"/>
      <c r="X74" s="74"/>
    </row>
    <row r="75" spans="1:25" s="22" customFormat="1" ht="44.25" customHeight="1" x14ac:dyDescent="0.25">
      <c r="A75" s="39">
        <v>2</v>
      </c>
      <c r="B75" s="20"/>
      <c r="C75" s="3"/>
      <c r="D75" s="43" t="s">
        <v>58</v>
      </c>
      <c r="E75" s="44" t="s">
        <v>236</v>
      </c>
      <c r="F75" s="43" t="s">
        <v>238</v>
      </c>
      <c r="G75" s="43"/>
      <c r="H75" s="43"/>
      <c r="I75" s="43" t="s">
        <v>257</v>
      </c>
      <c r="J75" s="5" t="s">
        <v>210</v>
      </c>
      <c r="K75" s="43" t="s">
        <v>461</v>
      </c>
      <c r="L75" s="32" t="s">
        <v>210</v>
      </c>
      <c r="M75" s="32" t="s">
        <v>210</v>
      </c>
      <c r="N75" s="47">
        <v>2</v>
      </c>
      <c r="O75" s="47">
        <v>2</v>
      </c>
      <c r="P75" s="47">
        <v>0</v>
      </c>
      <c r="Q75" s="47">
        <v>3</v>
      </c>
      <c r="R75" s="46">
        <v>1</v>
      </c>
      <c r="S75" s="31">
        <f t="shared" si="2"/>
        <v>8</v>
      </c>
      <c r="T75" s="31">
        <f>ROUND(AVERAGEIF($A$3:$A$151,A75,$S$3:$S$151),1)</f>
        <v>11.1</v>
      </c>
      <c r="U75" s="36" t="s">
        <v>332</v>
      </c>
      <c r="V75" s="74"/>
      <c r="W75" s="74"/>
      <c r="X75" s="74"/>
    </row>
    <row r="76" spans="1:25" s="22" customFormat="1" ht="73.5" customHeight="1" x14ac:dyDescent="0.25">
      <c r="A76" s="39">
        <v>14</v>
      </c>
      <c r="B76" s="3"/>
      <c r="C76" s="3" t="s">
        <v>36</v>
      </c>
      <c r="D76" s="43" t="s">
        <v>212</v>
      </c>
      <c r="E76" s="43" t="s">
        <v>212</v>
      </c>
      <c r="F76" s="43" t="s">
        <v>5</v>
      </c>
      <c r="G76" s="43" t="s">
        <v>66</v>
      </c>
      <c r="H76" s="43" t="s">
        <v>204</v>
      </c>
      <c r="I76" s="43" t="s">
        <v>191</v>
      </c>
      <c r="J76" s="5">
        <v>2</v>
      </c>
      <c r="K76" s="43" t="s">
        <v>510</v>
      </c>
      <c r="L76" s="32">
        <v>4</v>
      </c>
      <c r="M76" s="44" t="s">
        <v>410</v>
      </c>
      <c r="N76" s="47">
        <v>2</v>
      </c>
      <c r="O76" s="47">
        <v>2</v>
      </c>
      <c r="P76" s="47">
        <v>4</v>
      </c>
      <c r="Q76" s="47">
        <v>2</v>
      </c>
      <c r="R76" s="46">
        <v>1</v>
      </c>
      <c r="S76" s="31">
        <f t="shared" si="2"/>
        <v>11</v>
      </c>
      <c r="T76" s="31">
        <f>ROUND(AVERAGEIF($A$3:$A$151,A76,$S$3:$S$151),1)</f>
        <v>11</v>
      </c>
      <c r="U76" s="36" t="s">
        <v>329</v>
      </c>
      <c r="V76" s="74"/>
      <c r="W76" s="74"/>
      <c r="X76" s="74"/>
    </row>
    <row r="77" spans="1:25" s="22" customFormat="1" ht="72.75" customHeight="1" x14ac:dyDescent="0.25">
      <c r="A77" s="39">
        <v>10</v>
      </c>
      <c r="B77" s="20"/>
      <c r="C77" s="3"/>
      <c r="D77" s="44" t="s">
        <v>353</v>
      </c>
      <c r="E77" s="44" t="s">
        <v>45</v>
      </c>
      <c r="F77" s="43" t="s">
        <v>294</v>
      </c>
      <c r="G77" s="43" t="s">
        <v>31</v>
      </c>
      <c r="H77" s="43" t="s">
        <v>42</v>
      </c>
      <c r="I77" s="43" t="s">
        <v>286</v>
      </c>
      <c r="J77" s="5" t="s">
        <v>208</v>
      </c>
      <c r="K77" s="43" t="s">
        <v>481</v>
      </c>
      <c r="L77" s="32" t="s">
        <v>210</v>
      </c>
      <c r="M77" s="32" t="s">
        <v>210</v>
      </c>
      <c r="N77" s="47">
        <v>4</v>
      </c>
      <c r="O77" s="47">
        <v>3</v>
      </c>
      <c r="P77" s="47">
        <v>0</v>
      </c>
      <c r="Q77" s="47">
        <v>2</v>
      </c>
      <c r="R77" s="46">
        <v>2</v>
      </c>
      <c r="S77" s="31">
        <f t="shared" si="2"/>
        <v>11</v>
      </c>
      <c r="T77" s="31">
        <f>ROUND(AVERAGEIF($A$3:$A$151,A77,$S$3:$S$151),1)</f>
        <v>11</v>
      </c>
      <c r="U77" s="36" t="s">
        <v>330</v>
      </c>
      <c r="V77" s="74"/>
      <c r="W77" s="74"/>
      <c r="X77" s="74"/>
    </row>
    <row r="78" spans="1:25" s="22" customFormat="1" ht="43.5" customHeight="1" x14ac:dyDescent="0.25">
      <c r="A78" s="39">
        <v>11</v>
      </c>
      <c r="B78" s="3"/>
      <c r="C78" s="3"/>
      <c r="D78" s="43" t="s">
        <v>319</v>
      </c>
      <c r="E78" s="43" t="s">
        <v>55</v>
      </c>
      <c r="F78" s="43" t="s">
        <v>54</v>
      </c>
      <c r="G78" s="43" t="s">
        <v>298</v>
      </c>
      <c r="H78" s="43" t="s">
        <v>59</v>
      </c>
      <c r="I78" s="43" t="s">
        <v>206</v>
      </c>
      <c r="J78" s="5">
        <v>3</v>
      </c>
      <c r="K78" s="43" t="s">
        <v>485</v>
      </c>
      <c r="L78" s="32" t="s">
        <v>210</v>
      </c>
      <c r="M78" s="32" t="s">
        <v>210</v>
      </c>
      <c r="N78" s="47">
        <v>2</v>
      </c>
      <c r="O78" s="47">
        <v>3</v>
      </c>
      <c r="P78" s="47">
        <v>3</v>
      </c>
      <c r="Q78" s="47">
        <v>3</v>
      </c>
      <c r="R78" s="46">
        <v>3</v>
      </c>
      <c r="S78" s="31">
        <f t="shared" si="2"/>
        <v>14</v>
      </c>
      <c r="T78" s="31">
        <f>ROUND(AVERAGEIF($A$3:$A$151,A78,$S$3:$S$151),1)</f>
        <v>10.8</v>
      </c>
      <c r="U78" s="36" t="s">
        <v>329</v>
      </c>
      <c r="V78" s="74"/>
      <c r="W78" s="74"/>
      <c r="X78" s="74"/>
    </row>
    <row r="79" spans="1:25" s="22" customFormat="1" ht="73.5" customHeight="1" x14ac:dyDescent="0.25">
      <c r="A79" s="39">
        <v>11</v>
      </c>
      <c r="B79" s="3"/>
      <c r="C79" s="3"/>
      <c r="D79" s="43" t="s">
        <v>319</v>
      </c>
      <c r="E79" s="43" t="s">
        <v>400</v>
      </c>
      <c r="F79" s="43" t="s">
        <v>51</v>
      </c>
      <c r="G79" s="43"/>
      <c r="H79" s="43" t="s">
        <v>115</v>
      </c>
      <c r="I79" s="43" t="s">
        <v>206</v>
      </c>
      <c r="J79" s="5" t="s">
        <v>210</v>
      </c>
      <c r="K79" s="43" t="s">
        <v>340</v>
      </c>
      <c r="L79" s="32" t="s">
        <v>210</v>
      </c>
      <c r="M79" s="32" t="s">
        <v>210</v>
      </c>
      <c r="N79" s="47">
        <v>2</v>
      </c>
      <c r="O79" s="47">
        <v>3</v>
      </c>
      <c r="P79" s="47">
        <v>4</v>
      </c>
      <c r="Q79" s="47">
        <v>3</v>
      </c>
      <c r="R79" s="46">
        <v>1</v>
      </c>
      <c r="S79" s="31">
        <f t="shared" si="2"/>
        <v>13</v>
      </c>
      <c r="T79" s="31">
        <f>ROUND(AVERAGEIF($A$3:$A$151,A79,$S$3:$S$151),1)</f>
        <v>10.8</v>
      </c>
      <c r="U79" s="36" t="s">
        <v>331</v>
      </c>
      <c r="V79" s="74"/>
      <c r="W79" s="74"/>
      <c r="X79" s="74"/>
    </row>
    <row r="80" spans="1:25" s="22" customFormat="1" ht="55.5" customHeight="1" x14ac:dyDescent="0.25">
      <c r="A80" s="39">
        <v>11</v>
      </c>
      <c r="B80" s="3"/>
      <c r="C80" s="3" t="s">
        <v>36</v>
      </c>
      <c r="D80" s="43" t="s">
        <v>319</v>
      </c>
      <c r="E80" s="43" t="s">
        <v>400</v>
      </c>
      <c r="F80" s="43" t="s">
        <v>391</v>
      </c>
      <c r="G80" s="43" t="s">
        <v>54</v>
      </c>
      <c r="H80" s="43" t="s">
        <v>9</v>
      </c>
      <c r="I80" s="43" t="s">
        <v>206</v>
      </c>
      <c r="J80" s="5" t="s">
        <v>47</v>
      </c>
      <c r="K80" s="43" t="s">
        <v>291</v>
      </c>
      <c r="L80" s="32" t="s">
        <v>210</v>
      </c>
      <c r="M80" s="32" t="s">
        <v>210</v>
      </c>
      <c r="N80" s="47">
        <v>3</v>
      </c>
      <c r="O80" s="47">
        <v>3</v>
      </c>
      <c r="P80" s="47">
        <v>2</v>
      </c>
      <c r="Q80" s="47">
        <v>3</v>
      </c>
      <c r="R80" s="46">
        <v>1</v>
      </c>
      <c r="S80" s="31">
        <f t="shared" si="2"/>
        <v>12</v>
      </c>
      <c r="T80" s="31">
        <f>ROUND(AVERAGEIF($A$3:$A$151,A80,$S$3:$S$151),1)</f>
        <v>10.8</v>
      </c>
      <c r="U80" s="36" t="s">
        <v>329</v>
      </c>
      <c r="V80" s="74"/>
      <c r="W80" s="74"/>
      <c r="X80" s="74"/>
    </row>
    <row r="81" spans="1:26" s="22" customFormat="1" ht="28.5" customHeight="1" x14ac:dyDescent="0.25">
      <c r="A81" s="39">
        <v>11</v>
      </c>
      <c r="B81" s="3"/>
      <c r="C81" s="3"/>
      <c r="D81" s="43" t="s">
        <v>319</v>
      </c>
      <c r="E81" s="43" t="s">
        <v>55</v>
      </c>
      <c r="F81" s="43" t="s">
        <v>298</v>
      </c>
      <c r="G81" s="43" t="s">
        <v>51</v>
      </c>
      <c r="H81" s="43" t="s">
        <v>59</v>
      </c>
      <c r="I81" s="43" t="s">
        <v>206</v>
      </c>
      <c r="J81" s="5">
        <v>3</v>
      </c>
      <c r="K81" s="43" t="s">
        <v>486</v>
      </c>
      <c r="L81" s="32" t="s">
        <v>210</v>
      </c>
      <c r="M81" s="32" t="s">
        <v>210</v>
      </c>
      <c r="N81" s="47">
        <v>2</v>
      </c>
      <c r="O81" s="47">
        <v>2</v>
      </c>
      <c r="P81" s="47">
        <v>2</v>
      </c>
      <c r="Q81" s="47">
        <v>3</v>
      </c>
      <c r="R81" s="46">
        <v>3</v>
      </c>
      <c r="S81" s="31">
        <f t="shared" si="2"/>
        <v>12</v>
      </c>
      <c r="T81" s="31">
        <f>ROUND(AVERAGEIF($A$3:$A$151,A81,$S$3:$S$151),1)</f>
        <v>10.8</v>
      </c>
      <c r="U81" s="36" t="s">
        <v>332</v>
      </c>
      <c r="V81" s="74"/>
      <c r="W81" s="74"/>
      <c r="X81" s="74"/>
    </row>
    <row r="82" spans="1:26" s="22" customFormat="1" ht="91.15" customHeight="1" x14ac:dyDescent="0.25">
      <c r="A82" s="39">
        <v>11</v>
      </c>
      <c r="B82" s="3"/>
      <c r="C82" s="3" t="s">
        <v>34</v>
      </c>
      <c r="D82" s="43" t="s">
        <v>319</v>
      </c>
      <c r="E82" s="43" t="s">
        <v>296</v>
      </c>
      <c r="F82" s="43" t="s">
        <v>482</v>
      </c>
      <c r="G82" s="43" t="s">
        <v>55</v>
      </c>
      <c r="H82" s="43" t="s">
        <v>9</v>
      </c>
      <c r="I82" s="43" t="s">
        <v>206</v>
      </c>
      <c r="J82" s="5" t="s">
        <v>47</v>
      </c>
      <c r="K82" s="43" t="s">
        <v>497</v>
      </c>
      <c r="L82" s="32" t="s">
        <v>210</v>
      </c>
      <c r="M82" s="32" t="s">
        <v>210</v>
      </c>
      <c r="N82" s="47">
        <v>2</v>
      </c>
      <c r="O82" s="47">
        <v>3</v>
      </c>
      <c r="P82" s="47">
        <v>0</v>
      </c>
      <c r="Q82" s="47">
        <v>3</v>
      </c>
      <c r="R82" s="46">
        <v>3</v>
      </c>
      <c r="S82" s="31">
        <f t="shared" si="2"/>
        <v>11</v>
      </c>
      <c r="T82" s="31">
        <f>ROUND(AVERAGEIF($A$3:$A$151,A82,$S$3:$S$151),1)</f>
        <v>10.8</v>
      </c>
      <c r="U82" s="36" t="s">
        <v>331</v>
      </c>
      <c r="V82" s="74"/>
      <c r="W82" s="74"/>
      <c r="X82" s="74"/>
    </row>
    <row r="83" spans="1:26" s="22" customFormat="1" ht="44.25" customHeight="1" x14ac:dyDescent="0.25">
      <c r="A83" s="39">
        <v>11</v>
      </c>
      <c r="B83" s="3"/>
      <c r="C83" s="3"/>
      <c r="D83" s="43" t="s">
        <v>319</v>
      </c>
      <c r="E83" s="43" t="s">
        <v>400</v>
      </c>
      <c r="F83" s="43" t="s">
        <v>295</v>
      </c>
      <c r="G83" s="43"/>
      <c r="H83" s="43" t="s">
        <v>102</v>
      </c>
      <c r="I83" s="43" t="s">
        <v>206</v>
      </c>
      <c r="J83" s="5" t="s">
        <v>210</v>
      </c>
      <c r="K83" s="43" t="s">
        <v>339</v>
      </c>
      <c r="L83" s="32" t="s">
        <v>210</v>
      </c>
      <c r="M83" s="32" t="s">
        <v>210</v>
      </c>
      <c r="N83" s="47">
        <v>2</v>
      </c>
      <c r="O83" s="47">
        <v>3</v>
      </c>
      <c r="P83" s="47">
        <v>2</v>
      </c>
      <c r="Q83" s="47">
        <v>3</v>
      </c>
      <c r="R83" s="46">
        <v>1</v>
      </c>
      <c r="S83" s="31">
        <f t="shared" si="2"/>
        <v>11</v>
      </c>
      <c r="T83" s="31">
        <f>ROUND(AVERAGEIF($A$3:$A$151,A83,$S$3:$S$151),1)</f>
        <v>10.8</v>
      </c>
      <c r="U83" s="36" t="s">
        <v>331</v>
      </c>
      <c r="V83" s="74"/>
      <c r="W83" s="74"/>
      <c r="X83" s="74"/>
    </row>
    <row r="84" spans="1:26" s="22" customFormat="1" ht="30" x14ac:dyDescent="0.25">
      <c r="A84" s="39">
        <v>11</v>
      </c>
      <c r="B84" s="3"/>
      <c r="C84" s="3"/>
      <c r="D84" s="43" t="s">
        <v>319</v>
      </c>
      <c r="E84" s="43" t="s">
        <v>296</v>
      </c>
      <c r="F84" s="43" t="s">
        <v>484</v>
      </c>
      <c r="G84" s="43"/>
      <c r="H84" s="43" t="s">
        <v>109</v>
      </c>
      <c r="I84" s="43" t="s">
        <v>206</v>
      </c>
      <c r="J84" s="5" t="s">
        <v>210</v>
      </c>
      <c r="K84" s="43" t="str">
        <f>H84</f>
        <v>Install Curb Extensions</v>
      </c>
      <c r="L84" s="32" t="s">
        <v>210</v>
      </c>
      <c r="M84" s="32" t="s">
        <v>210</v>
      </c>
      <c r="N84" s="47">
        <v>2</v>
      </c>
      <c r="O84" s="47">
        <v>3</v>
      </c>
      <c r="P84" s="47">
        <v>3</v>
      </c>
      <c r="Q84" s="47">
        <v>2</v>
      </c>
      <c r="R84" s="46">
        <v>0</v>
      </c>
      <c r="S84" s="31">
        <f t="shared" si="2"/>
        <v>10</v>
      </c>
      <c r="T84" s="31">
        <f>ROUND(AVERAGEIF($A$3:$A$151,A84,$S$3:$S$151),1)</f>
        <v>10.8</v>
      </c>
      <c r="U84" s="36" t="s">
        <v>331</v>
      </c>
      <c r="V84" s="74"/>
      <c r="W84" s="74"/>
      <c r="X84" s="74"/>
    </row>
    <row r="85" spans="1:26" s="22" customFormat="1" ht="30" x14ac:dyDescent="0.25">
      <c r="A85" s="39">
        <v>11</v>
      </c>
      <c r="B85" s="3"/>
      <c r="C85" s="3"/>
      <c r="D85" s="43" t="s">
        <v>319</v>
      </c>
      <c r="E85" s="43" t="s">
        <v>296</v>
      </c>
      <c r="F85" s="43" t="s">
        <v>389</v>
      </c>
      <c r="G85" s="43"/>
      <c r="H85" s="43" t="s">
        <v>115</v>
      </c>
      <c r="I85" s="43" t="s">
        <v>206</v>
      </c>
      <c r="J85" s="5" t="s">
        <v>210</v>
      </c>
      <c r="K85" s="43" t="s">
        <v>297</v>
      </c>
      <c r="L85" s="32" t="s">
        <v>210</v>
      </c>
      <c r="M85" s="32" t="s">
        <v>210</v>
      </c>
      <c r="N85" s="47">
        <v>2</v>
      </c>
      <c r="O85" s="47">
        <v>3</v>
      </c>
      <c r="P85" s="47">
        <v>0</v>
      </c>
      <c r="Q85" s="47">
        <v>2</v>
      </c>
      <c r="R85" s="46">
        <v>3</v>
      </c>
      <c r="S85" s="31">
        <f t="shared" si="2"/>
        <v>10</v>
      </c>
      <c r="T85" s="31">
        <f>ROUND(AVERAGEIF($A$3:$A$151,A85,$S$3:$S$151),1)</f>
        <v>10.8</v>
      </c>
      <c r="U85" s="36" t="s">
        <v>329</v>
      </c>
      <c r="V85" s="74"/>
      <c r="W85" s="74"/>
      <c r="X85" s="74"/>
    </row>
    <row r="86" spans="1:26" s="22" customFormat="1" ht="30" x14ac:dyDescent="0.25">
      <c r="A86" s="39">
        <v>11</v>
      </c>
      <c r="B86" s="3"/>
      <c r="C86" s="3"/>
      <c r="D86" s="43" t="s">
        <v>319</v>
      </c>
      <c r="E86" s="43" t="s">
        <v>296</v>
      </c>
      <c r="F86" s="43" t="s">
        <v>399</v>
      </c>
      <c r="G86" s="43"/>
      <c r="H86" s="43" t="s">
        <v>141</v>
      </c>
      <c r="I86" s="43" t="s">
        <v>206</v>
      </c>
      <c r="J86" s="5" t="s">
        <v>210</v>
      </c>
      <c r="K86" s="43" t="s">
        <v>338</v>
      </c>
      <c r="L86" s="32" t="s">
        <v>210</v>
      </c>
      <c r="M86" s="32" t="s">
        <v>210</v>
      </c>
      <c r="N86" s="47">
        <v>2</v>
      </c>
      <c r="O86" s="47">
        <v>3</v>
      </c>
      <c r="P86" s="47">
        <v>0</v>
      </c>
      <c r="Q86" s="47">
        <v>3</v>
      </c>
      <c r="R86" s="46">
        <v>2</v>
      </c>
      <c r="S86" s="31">
        <f t="shared" si="2"/>
        <v>10</v>
      </c>
      <c r="T86" s="31">
        <f>ROUND(AVERAGEIF($A$3:$A$151,A86,$S$3:$S$151),1)</f>
        <v>10.8</v>
      </c>
      <c r="U86" s="36" t="s">
        <v>332</v>
      </c>
      <c r="V86" s="74"/>
      <c r="W86" s="74"/>
      <c r="X86" s="74"/>
      <c r="Z86" s="70"/>
    </row>
    <row r="87" spans="1:26" s="22" customFormat="1" ht="75" x14ac:dyDescent="0.25">
      <c r="A87" s="39">
        <v>11</v>
      </c>
      <c r="B87" s="3"/>
      <c r="C87" s="3"/>
      <c r="D87" s="43" t="s">
        <v>319</v>
      </c>
      <c r="E87" s="43" t="s">
        <v>365</v>
      </c>
      <c r="F87" s="43" t="s">
        <v>381</v>
      </c>
      <c r="G87" s="43" t="s">
        <v>54</v>
      </c>
      <c r="H87" s="43"/>
      <c r="I87" s="43" t="s">
        <v>206</v>
      </c>
      <c r="J87" s="5" t="s">
        <v>208</v>
      </c>
      <c r="K87" s="43" t="s">
        <v>432</v>
      </c>
      <c r="L87" s="32">
        <v>1</v>
      </c>
      <c r="M87" s="43" t="s">
        <v>487</v>
      </c>
      <c r="N87" s="47">
        <v>4</v>
      </c>
      <c r="O87" s="47">
        <v>3</v>
      </c>
      <c r="P87" s="47">
        <v>1</v>
      </c>
      <c r="Q87" s="47">
        <v>2</v>
      </c>
      <c r="R87" s="46">
        <v>3</v>
      </c>
      <c r="S87" s="31">
        <f t="shared" si="2"/>
        <v>13</v>
      </c>
      <c r="T87" s="31">
        <f>ROUND(AVERAGEIF($A$3:$A$151,A87,$S$3:$S$151),1)</f>
        <v>10.8</v>
      </c>
      <c r="U87" s="36" t="s">
        <v>330</v>
      </c>
      <c r="V87" s="74"/>
      <c r="W87" s="74"/>
      <c r="X87" s="74"/>
      <c r="Z87" s="70"/>
    </row>
    <row r="88" spans="1:26" s="22" customFormat="1" ht="30" x14ac:dyDescent="0.25">
      <c r="A88" s="39">
        <v>11</v>
      </c>
      <c r="B88" s="3"/>
      <c r="C88" s="3"/>
      <c r="D88" s="43" t="s">
        <v>319</v>
      </c>
      <c r="E88" s="43" t="s">
        <v>296</v>
      </c>
      <c r="F88" s="43" t="s">
        <v>390</v>
      </c>
      <c r="G88" s="43"/>
      <c r="H88" s="43" t="s">
        <v>141</v>
      </c>
      <c r="I88" s="43" t="s">
        <v>206</v>
      </c>
      <c r="J88" s="5" t="s">
        <v>210</v>
      </c>
      <c r="K88" s="43" t="s">
        <v>338</v>
      </c>
      <c r="L88" s="32" t="s">
        <v>210</v>
      </c>
      <c r="M88" s="32" t="s">
        <v>210</v>
      </c>
      <c r="N88" s="47">
        <v>2</v>
      </c>
      <c r="O88" s="47">
        <v>3</v>
      </c>
      <c r="P88" s="47">
        <v>0</v>
      </c>
      <c r="Q88" s="47">
        <v>3</v>
      </c>
      <c r="R88" s="46">
        <v>1</v>
      </c>
      <c r="S88" s="31">
        <f t="shared" si="2"/>
        <v>9</v>
      </c>
      <c r="T88" s="31">
        <f>ROUND(AVERAGEIF($A$3:$A$151,A88,$S$3:$S$151),1)</f>
        <v>10.8</v>
      </c>
      <c r="U88" s="36" t="s">
        <v>332</v>
      </c>
      <c r="V88" s="74"/>
      <c r="W88" s="74"/>
      <c r="X88" s="74"/>
      <c r="Z88" s="70"/>
    </row>
    <row r="89" spans="1:26" s="22" customFormat="1" ht="30" x14ac:dyDescent="0.25">
      <c r="A89" s="39">
        <v>11</v>
      </c>
      <c r="B89" s="3"/>
      <c r="C89" s="3"/>
      <c r="D89" s="43" t="s">
        <v>319</v>
      </c>
      <c r="E89" s="43" t="s">
        <v>296</v>
      </c>
      <c r="F89" s="43" t="s">
        <v>398</v>
      </c>
      <c r="G89" s="43"/>
      <c r="H89" s="43" t="s">
        <v>139</v>
      </c>
      <c r="I89" s="43" t="s">
        <v>206</v>
      </c>
      <c r="J89" s="5" t="s">
        <v>210</v>
      </c>
      <c r="K89" s="43" t="s">
        <v>338</v>
      </c>
      <c r="L89" s="32" t="s">
        <v>210</v>
      </c>
      <c r="M89" s="32" t="s">
        <v>210</v>
      </c>
      <c r="N89" s="47">
        <v>2</v>
      </c>
      <c r="O89" s="47">
        <v>3</v>
      </c>
      <c r="P89" s="47">
        <v>0</v>
      </c>
      <c r="Q89" s="47">
        <v>3</v>
      </c>
      <c r="R89" s="46">
        <v>0</v>
      </c>
      <c r="S89" s="31">
        <f t="shared" si="2"/>
        <v>8</v>
      </c>
      <c r="T89" s="31">
        <f>ROUND(AVERAGEIF($A$3:$A$151,A89,$S$3:$S$151),1)</f>
        <v>10.8</v>
      </c>
      <c r="U89" s="36" t="s">
        <v>332</v>
      </c>
      <c r="V89" s="74"/>
      <c r="W89" s="74"/>
      <c r="X89" s="74"/>
      <c r="Z89" s="70"/>
    </row>
    <row r="90" spans="1:26" s="22" customFormat="1" ht="30" x14ac:dyDescent="0.25">
      <c r="A90" s="39">
        <v>11</v>
      </c>
      <c r="B90" s="3"/>
      <c r="C90" s="3" t="s">
        <v>34</v>
      </c>
      <c r="D90" s="43" t="s">
        <v>319</v>
      </c>
      <c r="E90" s="43" t="s">
        <v>395</v>
      </c>
      <c r="F90" s="43" t="s">
        <v>296</v>
      </c>
      <c r="G90" s="43" t="s">
        <v>51</v>
      </c>
      <c r="H90" s="43" t="s">
        <v>9</v>
      </c>
      <c r="I90" s="43" t="s">
        <v>206</v>
      </c>
      <c r="J90" s="5" t="s">
        <v>47</v>
      </c>
      <c r="K90" s="43" t="s">
        <v>483</v>
      </c>
      <c r="L90" s="32" t="s">
        <v>210</v>
      </c>
      <c r="M90" s="32" t="s">
        <v>210</v>
      </c>
      <c r="N90" s="47">
        <v>2</v>
      </c>
      <c r="O90" s="47">
        <v>2</v>
      </c>
      <c r="P90" s="47">
        <v>0</v>
      </c>
      <c r="Q90" s="47">
        <v>3</v>
      </c>
      <c r="R90" s="46">
        <v>0</v>
      </c>
      <c r="S90" s="31">
        <f t="shared" si="2"/>
        <v>7</v>
      </c>
      <c r="T90" s="31">
        <f>ROUND(AVERAGEIF($A$3:$A$151,A90,$S$3:$S$151),1)</f>
        <v>10.8</v>
      </c>
      <c r="U90" s="36" t="s">
        <v>331</v>
      </c>
      <c r="V90" s="74"/>
      <c r="W90" s="74"/>
      <c r="X90" s="74"/>
      <c r="Z90" s="70"/>
    </row>
    <row r="91" spans="1:26" s="22" customFormat="1" ht="60" x14ac:dyDescent="0.25">
      <c r="A91" s="39">
        <v>8</v>
      </c>
      <c r="B91" s="3"/>
      <c r="C91" s="3" t="s">
        <v>34</v>
      </c>
      <c r="D91" s="43" t="s">
        <v>182</v>
      </c>
      <c r="E91" s="43" t="s">
        <v>12</v>
      </c>
      <c r="F91" s="43" t="s">
        <v>383</v>
      </c>
      <c r="G91" s="43" t="s">
        <v>373</v>
      </c>
      <c r="H91" s="43" t="s">
        <v>9</v>
      </c>
      <c r="I91" s="43" t="s">
        <v>286</v>
      </c>
      <c r="J91" s="5" t="s">
        <v>47</v>
      </c>
      <c r="K91" s="43" t="s">
        <v>351</v>
      </c>
      <c r="L91" s="32" t="s">
        <v>210</v>
      </c>
      <c r="M91" s="32" t="s">
        <v>210</v>
      </c>
      <c r="N91" s="47">
        <v>3</v>
      </c>
      <c r="O91" s="47">
        <v>3</v>
      </c>
      <c r="P91" s="47">
        <v>2</v>
      </c>
      <c r="Q91" s="47">
        <v>2</v>
      </c>
      <c r="R91" s="46">
        <v>3</v>
      </c>
      <c r="S91" s="31">
        <f t="shared" si="2"/>
        <v>13</v>
      </c>
      <c r="T91" s="31">
        <f>ROUND(AVERAGEIF($A$3:$A$151,A91,$S$3:$S$151),1)</f>
        <v>10.6</v>
      </c>
      <c r="U91" s="36" t="s">
        <v>331</v>
      </c>
      <c r="V91" s="74"/>
      <c r="W91" s="74"/>
      <c r="X91" s="74"/>
      <c r="Y91" s="22" t="s">
        <v>544</v>
      </c>
      <c r="Z91" s="70"/>
    </row>
    <row r="92" spans="1:26" s="22" customFormat="1" ht="72" customHeight="1" x14ac:dyDescent="0.25">
      <c r="A92" s="39">
        <v>8</v>
      </c>
      <c r="B92" s="3"/>
      <c r="C92" s="3"/>
      <c r="D92" s="43" t="s">
        <v>182</v>
      </c>
      <c r="E92" s="43" t="s">
        <v>12</v>
      </c>
      <c r="F92" s="43" t="s">
        <v>241</v>
      </c>
      <c r="G92" s="43"/>
      <c r="H92" s="43" t="s">
        <v>109</v>
      </c>
      <c r="I92" s="43" t="s">
        <v>286</v>
      </c>
      <c r="J92" s="5" t="s">
        <v>210</v>
      </c>
      <c r="K92" s="43" t="s">
        <v>545</v>
      </c>
      <c r="L92" s="32" t="s">
        <v>210</v>
      </c>
      <c r="M92" s="32" t="s">
        <v>210</v>
      </c>
      <c r="N92" s="47">
        <v>3</v>
      </c>
      <c r="O92" s="47">
        <v>3</v>
      </c>
      <c r="P92" s="47">
        <v>2</v>
      </c>
      <c r="Q92" s="47">
        <v>2</v>
      </c>
      <c r="R92" s="46">
        <v>3</v>
      </c>
      <c r="S92" s="31">
        <f t="shared" si="2"/>
        <v>13</v>
      </c>
      <c r="T92" s="31">
        <f>ROUND(AVERAGEIF($A$3:$A$151,A92,$S$3:$S$151),1)</f>
        <v>10.6</v>
      </c>
      <c r="U92" s="36" t="s">
        <v>332</v>
      </c>
      <c r="V92" s="74"/>
      <c r="W92" s="74"/>
      <c r="X92" s="74"/>
      <c r="Z92" s="70"/>
    </row>
    <row r="93" spans="1:26" s="22" customFormat="1" ht="45" x14ac:dyDescent="0.25">
      <c r="A93" s="39">
        <v>8</v>
      </c>
      <c r="B93" s="3"/>
      <c r="C93" s="3" t="s">
        <v>34</v>
      </c>
      <c r="D93" s="43" t="s">
        <v>182</v>
      </c>
      <c r="E93" s="43" t="s">
        <v>383</v>
      </c>
      <c r="F93" s="43" t="s">
        <v>384</v>
      </c>
      <c r="G93" s="43" t="s">
        <v>66</v>
      </c>
      <c r="H93" s="43" t="s">
        <v>189</v>
      </c>
      <c r="I93" s="43" t="s">
        <v>286</v>
      </c>
      <c r="J93" s="5" t="s">
        <v>47</v>
      </c>
      <c r="K93" s="43" t="s">
        <v>547</v>
      </c>
      <c r="L93" s="32" t="s">
        <v>210</v>
      </c>
      <c r="M93" s="32" t="s">
        <v>210</v>
      </c>
      <c r="N93" s="47">
        <v>3</v>
      </c>
      <c r="O93" s="47">
        <v>3</v>
      </c>
      <c r="P93" s="47">
        <v>1</v>
      </c>
      <c r="Q93" s="47">
        <v>2</v>
      </c>
      <c r="R93" s="46">
        <v>1</v>
      </c>
      <c r="S93" s="31">
        <f t="shared" si="2"/>
        <v>10</v>
      </c>
      <c r="T93" s="31">
        <f>ROUND(AVERAGEIF($A$3:$A$151,A93,$S$3:$S$151),1)</f>
        <v>10.6</v>
      </c>
      <c r="U93" s="36" t="s">
        <v>329</v>
      </c>
      <c r="V93" s="74"/>
      <c r="W93" s="74"/>
      <c r="X93" s="74"/>
      <c r="Y93" s="22" t="s">
        <v>546</v>
      </c>
      <c r="Z93" s="70"/>
    </row>
    <row r="94" spans="1:26" s="22" customFormat="1" ht="30" x14ac:dyDescent="0.25">
      <c r="A94" s="39">
        <v>8</v>
      </c>
      <c r="B94" s="3"/>
      <c r="C94" s="3"/>
      <c r="D94" s="43" t="s">
        <v>182</v>
      </c>
      <c r="E94" s="43" t="s">
        <v>394</v>
      </c>
      <c r="F94" s="43" t="s">
        <v>281</v>
      </c>
      <c r="G94" s="43"/>
      <c r="H94" s="43" t="s">
        <v>417</v>
      </c>
      <c r="I94" s="43" t="s">
        <v>286</v>
      </c>
      <c r="J94" s="5" t="s">
        <v>210</v>
      </c>
      <c r="K94" s="43" t="s">
        <v>289</v>
      </c>
      <c r="L94" s="32" t="s">
        <v>210</v>
      </c>
      <c r="M94" s="32" t="s">
        <v>210</v>
      </c>
      <c r="N94" s="47">
        <v>3</v>
      </c>
      <c r="O94" s="47">
        <v>3</v>
      </c>
      <c r="P94" s="47">
        <v>0</v>
      </c>
      <c r="Q94" s="47">
        <v>1</v>
      </c>
      <c r="R94" s="46">
        <v>3</v>
      </c>
      <c r="S94" s="31">
        <f t="shared" si="2"/>
        <v>10</v>
      </c>
      <c r="T94" s="31">
        <f>ROUND(AVERAGEIF($A$3:$A$151,A94,$S$3:$S$151),1)</f>
        <v>10.6</v>
      </c>
      <c r="U94" s="36" t="s">
        <v>331</v>
      </c>
      <c r="V94" s="74"/>
      <c r="W94" s="74"/>
      <c r="X94" s="74"/>
      <c r="Z94" s="70"/>
    </row>
    <row r="95" spans="1:26" s="22" customFormat="1" ht="60" x14ac:dyDescent="0.25">
      <c r="A95" s="39">
        <v>8</v>
      </c>
      <c r="B95" s="3"/>
      <c r="C95" s="3" t="s">
        <v>36</v>
      </c>
      <c r="D95" s="43" t="s">
        <v>182</v>
      </c>
      <c r="E95" s="43" t="s">
        <v>383</v>
      </c>
      <c r="F95" s="43" t="s">
        <v>66</v>
      </c>
      <c r="G95" s="43" t="s">
        <v>80</v>
      </c>
      <c r="H95" s="43" t="s">
        <v>396</v>
      </c>
      <c r="I95" s="43" t="s">
        <v>286</v>
      </c>
      <c r="J95" s="5">
        <v>2</v>
      </c>
      <c r="K95" s="43" t="s">
        <v>548</v>
      </c>
      <c r="L95" s="32" t="s">
        <v>210</v>
      </c>
      <c r="M95" s="32" t="s">
        <v>210</v>
      </c>
      <c r="N95" s="47">
        <v>3</v>
      </c>
      <c r="O95" s="47">
        <v>3</v>
      </c>
      <c r="P95" s="47">
        <v>1</v>
      </c>
      <c r="Q95" s="47">
        <v>2</v>
      </c>
      <c r="R95" s="46">
        <v>3</v>
      </c>
      <c r="S95" s="31">
        <f t="shared" si="2"/>
        <v>12</v>
      </c>
      <c r="T95" s="31">
        <f>ROUND(AVERAGEIF($A$3:$A$151,A95,$S$3:$S$151),1)</f>
        <v>10.6</v>
      </c>
      <c r="U95" s="36" t="s">
        <v>331</v>
      </c>
      <c r="V95" s="74"/>
      <c r="W95" s="74"/>
      <c r="X95" s="74"/>
      <c r="Z95" s="70"/>
    </row>
    <row r="96" spans="1:26" s="22" customFormat="1" ht="30" x14ac:dyDescent="0.25">
      <c r="A96" s="39">
        <v>8</v>
      </c>
      <c r="B96" s="3"/>
      <c r="C96" s="3"/>
      <c r="D96" s="43" t="s">
        <v>182</v>
      </c>
      <c r="E96" s="43" t="s">
        <v>288</v>
      </c>
      <c r="F96" s="43" t="s">
        <v>287</v>
      </c>
      <c r="G96" s="43"/>
      <c r="H96" s="43" t="s">
        <v>415</v>
      </c>
      <c r="I96" s="43" t="s">
        <v>286</v>
      </c>
      <c r="J96" s="5" t="s">
        <v>210</v>
      </c>
      <c r="K96" s="43" t="s">
        <v>352</v>
      </c>
      <c r="L96" s="32" t="s">
        <v>210</v>
      </c>
      <c r="M96" s="32" t="s">
        <v>210</v>
      </c>
      <c r="N96" s="47">
        <v>3</v>
      </c>
      <c r="O96" s="47">
        <v>3</v>
      </c>
      <c r="P96" s="47">
        <v>0</v>
      </c>
      <c r="Q96" s="47">
        <v>1</v>
      </c>
      <c r="R96" s="46">
        <v>3</v>
      </c>
      <c r="S96" s="31">
        <f t="shared" si="2"/>
        <v>10</v>
      </c>
      <c r="T96" s="31">
        <f>ROUND(AVERAGEIF($A$3:$A$151,A96,$S$3:$S$151),1)</f>
        <v>10.6</v>
      </c>
      <c r="U96" s="36" t="s">
        <v>331</v>
      </c>
      <c r="V96" s="74"/>
      <c r="W96" s="74"/>
      <c r="X96" s="74"/>
      <c r="Z96" s="70"/>
    </row>
    <row r="97" spans="1:26" s="22" customFormat="1" ht="105" customHeight="1" x14ac:dyDescent="0.25">
      <c r="A97" s="39">
        <v>8</v>
      </c>
      <c r="B97" s="3"/>
      <c r="C97" s="3"/>
      <c r="D97" s="43" t="s">
        <v>182</v>
      </c>
      <c r="E97" s="43" t="s">
        <v>350</v>
      </c>
      <c r="F97" s="43" t="s">
        <v>314</v>
      </c>
      <c r="G97" s="43"/>
      <c r="H97" s="43" t="s">
        <v>115</v>
      </c>
      <c r="I97" s="43" t="s">
        <v>248</v>
      </c>
      <c r="J97" s="5"/>
      <c r="K97" s="44" t="s">
        <v>318</v>
      </c>
      <c r="L97" s="32" t="s">
        <v>210</v>
      </c>
      <c r="M97" s="32" t="s">
        <v>210</v>
      </c>
      <c r="N97" s="47">
        <v>3</v>
      </c>
      <c r="O97" s="47">
        <v>3</v>
      </c>
      <c r="P97" s="47">
        <v>0</v>
      </c>
      <c r="Q97" s="47">
        <v>2</v>
      </c>
      <c r="R97" s="46">
        <v>3</v>
      </c>
      <c r="S97" s="31">
        <f t="shared" si="2"/>
        <v>11</v>
      </c>
      <c r="T97" s="31">
        <f>ROUND(AVERAGEIF($A$3:$A$151,A97,$S$3:$S$151),1)</f>
        <v>10.6</v>
      </c>
      <c r="U97" s="36" t="s">
        <v>332</v>
      </c>
      <c r="V97" s="74"/>
      <c r="W97" s="74"/>
      <c r="X97" s="74"/>
      <c r="Z97" s="70"/>
    </row>
    <row r="98" spans="1:26" s="22" customFormat="1" ht="30" x14ac:dyDescent="0.25">
      <c r="A98" s="39">
        <v>8</v>
      </c>
      <c r="B98" s="3"/>
      <c r="C98" s="3"/>
      <c r="D98" s="43" t="s">
        <v>182</v>
      </c>
      <c r="E98" s="43" t="s">
        <v>12</v>
      </c>
      <c r="F98" s="43" t="s">
        <v>285</v>
      </c>
      <c r="G98" s="43"/>
      <c r="H98" s="43" t="s">
        <v>109</v>
      </c>
      <c r="I98" s="43" t="s">
        <v>286</v>
      </c>
      <c r="J98" s="5" t="s">
        <v>210</v>
      </c>
      <c r="K98" s="43" t="s">
        <v>562</v>
      </c>
      <c r="L98" s="32" t="s">
        <v>210</v>
      </c>
      <c r="M98" s="32" t="s">
        <v>210</v>
      </c>
      <c r="N98" s="47">
        <v>3</v>
      </c>
      <c r="O98" s="47">
        <v>3</v>
      </c>
      <c r="P98" s="47">
        <v>0</v>
      </c>
      <c r="Q98" s="47">
        <v>2</v>
      </c>
      <c r="R98" s="46">
        <v>3</v>
      </c>
      <c r="S98" s="31">
        <f t="shared" si="2"/>
        <v>11</v>
      </c>
      <c r="T98" s="31">
        <f>ROUND(AVERAGEIF($A$3:$A$151,A98,$S$3:$S$151),1)</f>
        <v>10.6</v>
      </c>
      <c r="U98" s="36" t="s">
        <v>331</v>
      </c>
      <c r="V98" s="74"/>
      <c r="W98" s="74"/>
      <c r="X98" s="74"/>
      <c r="Z98" s="70"/>
    </row>
    <row r="99" spans="1:26" s="22" customFormat="1" ht="75" x14ac:dyDescent="0.25">
      <c r="A99" s="39">
        <v>8</v>
      </c>
      <c r="B99" s="3"/>
      <c r="C99" s="3"/>
      <c r="D99" s="43" t="s">
        <v>182</v>
      </c>
      <c r="E99" s="43" t="s">
        <v>12</v>
      </c>
      <c r="F99" s="43" t="s">
        <v>290</v>
      </c>
      <c r="G99" s="43"/>
      <c r="H99" s="43" t="s">
        <v>417</v>
      </c>
      <c r="I99" s="43" t="s">
        <v>286</v>
      </c>
      <c r="J99" s="5" t="s">
        <v>210</v>
      </c>
      <c r="K99" s="43" t="s">
        <v>478</v>
      </c>
      <c r="L99" s="32" t="s">
        <v>210</v>
      </c>
      <c r="M99" s="32" t="s">
        <v>210</v>
      </c>
      <c r="N99" s="47">
        <v>3</v>
      </c>
      <c r="O99" s="47">
        <v>3</v>
      </c>
      <c r="P99" s="47">
        <v>0</v>
      </c>
      <c r="Q99" s="47">
        <v>2</v>
      </c>
      <c r="R99" s="46">
        <v>3</v>
      </c>
      <c r="S99" s="31">
        <f t="shared" ref="S99:S130" si="3">SUM(N99:R99)</f>
        <v>11</v>
      </c>
      <c r="T99" s="31">
        <f>ROUND(AVERAGEIF($A$3:$A$151,A99,$S$3:$S$151),1)</f>
        <v>10.6</v>
      </c>
      <c r="U99" s="36" t="s">
        <v>331</v>
      </c>
      <c r="V99" s="74"/>
      <c r="W99" s="74"/>
      <c r="X99" s="74"/>
      <c r="Z99" s="70"/>
    </row>
    <row r="100" spans="1:26" s="22" customFormat="1" ht="30" x14ac:dyDescent="0.25">
      <c r="A100" s="39">
        <v>8</v>
      </c>
      <c r="B100" s="3"/>
      <c r="C100" s="3" t="s">
        <v>34</v>
      </c>
      <c r="D100" s="43" t="s">
        <v>182</v>
      </c>
      <c r="E100" s="43" t="s">
        <v>394</v>
      </c>
      <c r="F100" s="43" t="s">
        <v>12</v>
      </c>
      <c r="G100" s="43" t="s">
        <v>46</v>
      </c>
      <c r="H100" s="43" t="s">
        <v>9</v>
      </c>
      <c r="I100" s="43" t="s">
        <v>286</v>
      </c>
      <c r="J100" s="5" t="s">
        <v>47</v>
      </c>
      <c r="K100" s="43" t="s">
        <v>479</v>
      </c>
      <c r="L100" s="32" t="s">
        <v>210</v>
      </c>
      <c r="M100" s="32" t="s">
        <v>210</v>
      </c>
      <c r="N100" s="47">
        <v>3</v>
      </c>
      <c r="O100" s="47">
        <v>3</v>
      </c>
      <c r="P100" s="47">
        <v>0</v>
      </c>
      <c r="Q100" s="47">
        <v>2</v>
      </c>
      <c r="R100" s="46">
        <v>3</v>
      </c>
      <c r="S100" s="31">
        <f t="shared" si="3"/>
        <v>11</v>
      </c>
      <c r="T100" s="31">
        <f>ROUND(AVERAGEIF($A$3:$A$151,A100,$S$3:$S$151),1)</f>
        <v>10.6</v>
      </c>
      <c r="U100" s="36" t="s">
        <v>331</v>
      </c>
      <c r="V100" s="74"/>
      <c r="W100" s="74"/>
      <c r="X100" s="74"/>
      <c r="Z100" s="70"/>
    </row>
    <row r="101" spans="1:26" s="22" customFormat="1" ht="45" x14ac:dyDescent="0.25">
      <c r="A101" s="39">
        <v>8</v>
      </c>
      <c r="B101" s="3"/>
      <c r="C101" s="3"/>
      <c r="D101" s="43" t="s">
        <v>182</v>
      </c>
      <c r="E101" s="43" t="s">
        <v>68</v>
      </c>
      <c r="F101" s="43" t="s">
        <v>69</v>
      </c>
      <c r="G101" s="43"/>
      <c r="H101" s="43" t="s">
        <v>73</v>
      </c>
      <c r="I101" s="43" t="s">
        <v>286</v>
      </c>
      <c r="J101" s="5">
        <v>1</v>
      </c>
      <c r="K101" s="43" t="s">
        <v>349</v>
      </c>
      <c r="L101" s="32" t="s">
        <v>210</v>
      </c>
      <c r="M101" s="32" t="s">
        <v>210</v>
      </c>
      <c r="N101" s="47">
        <v>3</v>
      </c>
      <c r="O101" s="47">
        <v>3</v>
      </c>
      <c r="P101" s="47">
        <v>0</v>
      </c>
      <c r="Q101" s="47">
        <v>2</v>
      </c>
      <c r="R101" s="46">
        <v>3</v>
      </c>
      <c r="S101" s="31">
        <f t="shared" si="3"/>
        <v>11</v>
      </c>
      <c r="T101" s="31">
        <f>ROUND(AVERAGEIF($A$3:$A$151,A101,$S$3:$S$151),1)</f>
        <v>10.6</v>
      </c>
      <c r="U101" s="36" t="s">
        <v>332</v>
      </c>
      <c r="V101" s="74"/>
      <c r="W101" s="74"/>
      <c r="X101" s="74"/>
    </row>
    <row r="102" spans="1:26" s="22" customFormat="1" ht="45" x14ac:dyDescent="0.25">
      <c r="A102" s="39">
        <v>8</v>
      </c>
      <c r="B102" s="3"/>
      <c r="C102" s="3"/>
      <c r="D102" s="43" t="s">
        <v>182</v>
      </c>
      <c r="E102" s="43" t="s">
        <v>383</v>
      </c>
      <c r="F102" s="43" t="s">
        <v>292</v>
      </c>
      <c r="G102" s="43"/>
      <c r="H102" s="43" t="s">
        <v>115</v>
      </c>
      <c r="I102" s="43" t="s">
        <v>186</v>
      </c>
      <c r="J102" s="5" t="s">
        <v>210</v>
      </c>
      <c r="K102" s="43" t="s">
        <v>475</v>
      </c>
      <c r="L102" s="32" t="s">
        <v>210</v>
      </c>
      <c r="M102" s="32" t="s">
        <v>210</v>
      </c>
      <c r="N102" s="47">
        <v>3</v>
      </c>
      <c r="O102" s="47">
        <v>3</v>
      </c>
      <c r="P102" s="47">
        <v>1</v>
      </c>
      <c r="Q102" s="47">
        <v>2</v>
      </c>
      <c r="R102" s="46">
        <v>3</v>
      </c>
      <c r="S102" s="31">
        <f t="shared" si="3"/>
        <v>12</v>
      </c>
      <c r="T102" s="31">
        <f>ROUND(AVERAGEIF($A$3:$A$151,A102,$S$3:$S$151),1)</f>
        <v>10.6</v>
      </c>
      <c r="U102" s="36" t="s">
        <v>332</v>
      </c>
      <c r="V102" s="74"/>
      <c r="W102" s="74"/>
      <c r="X102" s="74"/>
    </row>
    <row r="103" spans="1:26" s="22" customFormat="1" ht="45" x14ac:dyDescent="0.25">
      <c r="A103" s="39">
        <v>8</v>
      </c>
      <c r="B103" s="3"/>
      <c r="C103" s="3"/>
      <c r="D103" s="43" t="s">
        <v>182</v>
      </c>
      <c r="E103" s="43" t="s">
        <v>12</v>
      </c>
      <c r="F103" s="43" t="s">
        <v>282</v>
      </c>
      <c r="G103" s="43"/>
      <c r="H103" s="43" t="s">
        <v>109</v>
      </c>
      <c r="I103" s="43" t="s">
        <v>286</v>
      </c>
      <c r="J103" s="5" t="s">
        <v>210</v>
      </c>
      <c r="K103" s="43" t="s">
        <v>283</v>
      </c>
      <c r="L103" s="32" t="s">
        <v>210</v>
      </c>
      <c r="M103" s="32" t="s">
        <v>210</v>
      </c>
      <c r="N103" s="47">
        <v>3</v>
      </c>
      <c r="O103" s="47">
        <v>3</v>
      </c>
      <c r="P103" s="47">
        <v>0</v>
      </c>
      <c r="Q103" s="47">
        <v>1</v>
      </c>
      <c r="R103" s="46">
        <v>3</v>
      </c>
      <c r="S103" s="31">
        <f t="shared" si="3"/>
        <v>10</v>
      </c>
      <c r="T103" s="31">
        <f>ROUND(AVERAGEIF($A$3:$A$151,A103,$S$3:$S$151),1)</f>
        <v>10.6</v>
      </c>
      <c r="U103" s="36" t="s">
        <v>331</v>
      </c>
      <c r="V103" s="74"/>
      <c r="W103" s="74"/>
      <c r="X103" s="74"/>
    </row>
    <row r="104" spans="1:26" s="22" customFormat="1" ht="45" x14ac:dyDescent="0.25">
      <c r="A104" s="39">
        <v>8</v>
      </c>
      <c r="B104" s="3"/>
      <c r="C104" s="3"/>
      <c r="D104" s="43" t="s">
        <v>182</v>
      </c>
      <c r="E104" s="43" t="s">
        <v>70</v>
      </c>
      <c r="F104" s="43" t="s">
        <v>71</v>
      </c>
      <c r="G104" s="43" t="s">
        <v>72</v>
      </c>
      <c r="H104" s="43"/>
      <c r="I104" s="43" t="s">
        <v>286</v>
      </c>
      <c r="J104" s="5">
        <v>4</v>
      </c>
      <c r="K104" s="43" t="s">
        <v>563</v>
      </c>
      <c r="L104" s="32" t="s">
        <v>210</v>
      </c>
      <c r="M104" s="32" t="s">
        <v>210</v>
      </c>
      <c r="N104" s="47">
        <v>3</v>
      </c>
      <c r="O104" s="47">
        <v>3</v>
      </c>
      <c r="P104" s="47">
        <v>0</v>
      </c>
      <c r="Q104" s="47">
        <v>1</v>
      </c>
      <c r="R104" s="46">
        <v>3</v>
      </c>
      <c r="S104" s="31">
        <f t="shared" si="3"/>
        <v>10</v>
      </c>
      <c r="T104" s="31">
        <f>ROUND(AVERAGEIF($A$3:$A$151,A104,$S$3:$S$151),1)</f>
        <v>10.6</v>
      </c>
      <c r="U104" s="36" t="s">
        <v>331</v>
      </c>
      <c r="V104" s="74"/>
      <c r="W104" s="74"/>
      <c r="X104" s="74"/>
    </row>
    <row r="105" spans="1:26" s="22" customFormat="1" ht="60" x14ac:dyDescent="0.25">
      <c r="A105" s="39">
        <v>8</v>
      </c>
      <c r="B105" s="3"/>
      <c r="C105" s="3" t="s">
        <v>36</v>
      </c>
      <c r="D105" s="43" t="s">
        <v>182</v>
      </c>
      <c r="E105" s="43" t="s">
        <v>62</v>
      </c>
      <c r="F105" s="43" t="s">
        <v>383</v>
      </c>
      <c r="G105" s="43" t="s">
        <v>63</v>
      </c>
      <c r="H105" s="43" t="s">
        <v>189</v>
      </c>
      <c r="I105" s="43" t="s">
        <v>286</v>
      </c>
      <c r="J105" s="5" t="s">
        <v>47</v>
      </c>
      <c r="K105" s="43" t="s">
        <v>476</v>
      </c>
      <c r="L105" s="32" t="s">
        <v>210</v>
      </c>
      <c r="M105" s="32" t="s">
        <v>210</v>
      </c>
      <c r="N105" s="47">
        <v>3</v>
      </c>
      <c r="O105" s="47">
        <v>3</v>
      </c>
      <c r="P105" s="47">
        <v>0</v>
      </c>
      <c r="Q105" s="47">
        <v>2</v>
      </c>
      <c r="R105" s="46">
        <v>1</v>
      </c>
      <c r="S105" s="31">
        <f t="shared" si="3"/>
        <v>9</v>
      </c>
      <c r="T105" s="31">
        <f>ROUND(AVERAGEIF($A$3:$A$151,A105,$S$3:$S$151),1)</f>
        <v>10.6</v>
      </c>
      <c r="U105" s="36" t="s">
        <v>331</v>
      </c>
      <c r="V105" s="74"/>
      <c r="W105" s="74"/>
      <c r="X105" s="74"/>
    </row>
    <row r="106" spans="1:26" s="22" customFormat="1" ht="75.599999999999994" customHeight="1" x14ac:dyDescent="0.25">
      <c r="A106" s="39">
        <v>8</v>
      </c>
      <c r="B106" s="3"/>
      <c r="C106" s="3" t="s">
        <v>36</v>
      </c>
      <c r="D106" s="43" t="s">
        <v>182</v>
      </c>
      <c r="E106" s="43" t="s">
        <v>383</v>
      </c>
      <c r="F106" s="43" t="s">
        <v>80</v>
      </c>
      <c r="G106" s="43" t="s">
        <v>25</v>
      </c>
      <c r="H106" s="43" t="s">
        <v>189</v>
      </c>
      <c r="I106" s="43" t="s">
        <v>286</v>
      </c>
      <c r="J106" s="5" t="s">
        <v>47</v>
      </c>
      <c r="K106" s="43" t="s">
        <v>474</v>
      </c>
      <c r="L106" s="32" t="s">
        <v>210</v>
      </c>
      <c r="M106" s="32" t="s">
        <v>210</v>
      </c>
      <c r="N106" s="47">
        <v>3</v>
      </c>
      <c r="O106" s="47">
        <v>3</v>
      </c>
      <c r="P106" s="47">
        <v>0</v>
      </c>
      <c r="Q106" s="47">
        <v>2</v>
      </c>
      <c r="R106" s="46">
        <v>3</v>
      </c>
      <c r="S106" s="31">
        <f t="shared" si="3"/>
        <v>11</v>
      </c>
      <c r="T106" s="31">
        <f>ROUND(AVERAGEIF($A$3:$A$151,A106,$S$3:$S$151),1)</f>
        <v>10.6</v>
      </c>
      <c r="U106" s="36" t="s">
        <v>331</v>
      </c>
      <c r="V106" s="74"/>
      <c r="W106" s="74"/>
      <c r="X106" s="74"/>
    </row>
    <row r="107" spans="1:26" s="22" customFormat="1" ht="45" x14ac:dyDescent="0.25">
      <c r="A107" s="39">
        <v>8</v>
      </c>
      <c r="B107" s="3"/>
      <c r="C107" s="3"/>
      <c r="D107" s="43" t="s">
        <v>182</v>
      </c>
      <c r="E107" s="43" t="s">
        <v>12</v>
      </c>
      <c r="F107" s="43" t="s">
        <v>284</v>
      </c>
      <c r="G107" s="43"/>
      <c r="H107" s="43" t="s">
        <v>109</v>
      </c>
      <c r="I107" s="43" t="s">
        <v>286</v>
      </c>
      <c r="J107" s="5" t="s">
        <v>210</v>
      </c>
      <c r="K107" s="43" t="s">
        <v>477</v>
      </c>
      <c r="L107" s="32" t="s">
        <v>210</v>
      </c>
      <c r="M107" s="32" t="s">
        <v>210</v>
      </c>
      <c r="N107" s="47">
        <v>3</v>
      </c>
      <c r="O107" s="47">
        <v>3</v>
      </c>
      <c r="P107" s="47">
        <v>0</v>
      </c>
      <c r="Q107" s="47">
        <v>2</v>
      </c>
      <c r="R107" s="46">
        <v>1</v>
      </c>
      <c r="S107" s="31">
        <f t="shared" si="3"/>
        <v>9</v>
      </c>
      <c r="T107" s="31">
        <f>ROUND(AVERAGEIF($A$3:$A$151,A107,$S$3:$S$151),1)</f>
        <v>10.6</v>
      </c>
      <c r="U107" s="36" t="s">
        <v>331</v>
      </c>
      <c r="V107" s="74"/>
      <c r="W107" s="74"/>
      <c r="X107" s="74"/>
    </row>
    <row r="108" spans="1:26" s="22" customFormat="1" ht="30" x14ac:dyDescent="0.25">
      <c r="A108" s="39">
        <v>8</v>
      </c>
      <c r="B108" s="3"/>
      <c r="C108" s="3"/>
      <c r="D108" s="43" t="s">
        <v>182</v>
      </c>
      <c r="E108" s="43" t="s">
        <v>393</v>
      </c>
      <c r="F108" s="43"/>
      <c r="G108" s="43"/>
      <c r="H108" s="43" t="s">
        <v>105</v>
      </c>
      <c r="I108" s="43" t="s">
        <v>186</v>
      </c>
      <c r="J108" s="5" t="s">
        <v>210</v>
      </c>
      <c r="K108" s="43" t="str">
        <f>H108</f>
        <v>Improve Trail Wayfinding and Widen Curb Ramp</v>
      </c>
      <c r="L108" s="32" t="s">
        <v>210</v>
      </c>
      <c r="M108" s="32" t="s">
        <v>210</v>
      </c>
      <c r="N108" s="47">
        <v>3</v>
      </c>
      <c r="O108" s="47">
        <v>3</v>
      </c>
      <c r="P108" s="47">
        <v>0</v>
      </c>
      <c r="Q108" s="47">
        <v>2</v>
      </c>
      <c r="R108" s="46">
        <v>1</v>
      </c>
      <c r="S108" s="31">
        <f t="shared" si="3"/>
        <v>9</v>
      </c>
      <c r="T108" s="31">
        <f>ROUND(AVERAGEIF($A$3:$A$151,A108,$S$3:$S$151),1)</f>
        <v>10.6</v>
      </c>
      <c r="U108" s="36" t="s">
        <v>332</v>
      </c>
      <c r="V108" s="74"/>
      <c r="W108" s="74"/>
      <c r="X108" s="74"/>
    </row>
    <row r="109" spans="1:26" s="22" customFormat="1" ht="30" x14ac:dyDescent="0.25">
      <c r="A109" s="39">
        <v>8</v>
      </c>
      <c r="B109" s="3"/>
      <c r="C109" s="3"/>
      <c r="D109" s="43" t="s">
        <v>182</v>
      </c>
      <c r="E109" s="43" t="s">
        <v>385</v>
      </c>
      <c r="F109" s="43"/>
      <c r="G109" s="43"/>
      <c r="H109" s="43" t="s">
        <v>105</v>
      </c>
      <c r="I109" s="43" t="s">
        <v>186</v>
      </c>
      <c r="J109" s="5" t="s">
        <v>210</v>
      </c>
      <c r="K109" s="43" t="str">
        <f>H109</f>
        <v>Improve Trail Wayfinding and Widen Curb Ramp</v>
      </c>
      <c r="L109" s="32" t="s">
        <v>210</v>
      </c>
      <c r="M109" s="32" t="s">
        <v>210</v>
      </c>
      <c r="N109" s="47">
        <v>3</v>
      </c>
      <c r="O109" s="47">
        <v>3</v>
      </c>
      <c r="P109" s="47">
        <v>0</v>
      </c>
      <c r="Q109" s="47">
        <v>2</v>
      </c>
      <c r="R109" s="46">
        <v>1</v>
      </c>
      <c r="S109" s="31">
        <f t="shared" si="3"/>
        <v>9</v>
      </c>
      <c r="T109" s="31">
        <f>ROUND(AVERAGEIF($A$3:$A$151,A109,$S$3:$S$151),1)</f>
        <v>10.6</v>
      </c>
      <c r="U109" s="36" t="s">
        <v>332</v>
      </c>
      <c r="V109" s="74"/>
      <c r="W109" s="74"/>
      <c r="X109" s="74"/>
    </row>
    <row r="110" spans="1:26" s="22" customFormat="1" ht="45" x14ac:dyDescent="0.25">
      <c r="A110" s="39">
        <v>12</v>
      </c>
      <c r="B110" s="3"/>
      <c r="C110" s="3" t="s">
        <v>34</v>
      </c>
      <c r="D110" s="43" t="s">
        <v>184</v>
      </c>
      <c r="E110" s="43" t="s">
        <v>184</v>
      </c>
      <c r="F110" s="43" t="s">
        <v>374</v>
      </c>
      <c r="G110" s="43" t="s">
        <v>54</v>
      </c>
      <c r="H110" s="43" t="s">
        <v>201</v>
      </c>
      <c r="I110" s="43" t="s">
        <v>218</v>
      </c>
      <c r="J110" s="5">
        <v>2</v>
      </c>
      <c r="K110" s="43" t="s">
        <v>490</v>
      </c>
      <c r="L110" s="32">
        <v>4</v>
      </c>
      <c r="M110" s="44" t="s">
        <v>300</v>
      </c>
      <c r="N110" s="47">
        <v>3</v>
      </c>
      <c r="O110" s="47">
        <v>3</v>
      </c>
      <c r="P110" s="47">
        <v>1</v>
      </c>
      <c r="Q110" s="47">
        <v>3</v>
      </c>
      <c r="R110" s="46">
        <v>0</v>
      </c>
      <c r="S110" s="31">
        <f t="shared" si="3"/>
        <v>10</v>
      </c>
      <c r="T110" s="31">
        <f>ROUND(AVERAGEIF($A$3:$A$151,A110,$S$3:$S$151),1)</f>
        <v>10</v>
      </c>
      <c r="U110" s="36" t="s">
        <v>329</v>
      </c>
      <c r="V110" s="74"/>
      <c r="W110" s="74"/>
      <c r="X110" s="74"/>
    </row>
    <row r="111" spans="1:26" s="22" customFormat="1" ht="135" x14ac:dyDescent="0.25">
      <c r="A111" s="39">
        <v>12</v>
      </c>
      <c r="B111" s="3"/>
      <c r="C111" s="3" t="s">
        <v>34</v>
      </c>
      <c r="D111" s="43" t="s">
        <v>184</v>
      </c>
      <c r="E111" s="43" t="s">
        <v>184</v>
      </c>
      <c r="F111" s="43" t="s">
        <v>346</v>
      </c>
      <c r="G111" s="43" t="s">
        <v>374</v>
      </c>
      <c r="H111" s="43" t="s">
        <v>200</v>
      </c>
      <c r="I111" s="43" t="s">
        <v>206</v>
      </c>
      <c r="J111" s="5">
        <v>2</v>
      </c>
      <c r="K111" s="43" t="s">
        <v>560</v>
      </c>
      <c r="L111" s="32" t="s">
        <v>74</v>
      </c>
      <c r="M111" s="44" t="s">
        <v>414</v>
      </c>
      <c r="N111" s="47">
        <v>3</v>
      </c>
      <c r="O111" s="47">
        <v>3</v>
      </c>
      <c r="P111" s="47">
        <v>0</v>
      </c>
      <c r="Q111" s="47">
        <v>3</v>
      </c>
      <c r="R111" s="46">
        <v>0</v>
      </c>
      <c r="S111" s="31">
        <f t="shared" si="3"/>
        <v>9</v>
      </c>
      <c r="T111" s="31">
        <f>ROUND(AVERAGEIF($A$3:$A$151,A111,$S$3:$S$151),1)</f>
        <v>10</v>
      </c>
      <c r="U111" s="36" t="s">
        <v>330</v>
      </c>
      <c r="V111" s="74"/>
      <c r="W111" s="74"/>
      <c r="X111" s="74"/>
    </row>
    <row r="112" spans="1:26" s="22" customFormat="1" ht="90" x14ac:dyDescent="0.25">
      <c r="A112" s="39">
        <v>12</v>
      </c>
      <c r="B112" s="3"/>
      <c r="C112" s="3"/>
      <c r="D112" s="43" t="s">
        <v>184</v>
      </c>
      <c r="E112" s="43" t="s">
        <v>184</v>
      </c>
      <c r="F112" s="43" t="s">
        <v>299</v>
      </c>
      <c r="G112" s="43"/>
      <c r="H112" s="43" t="s">
        <v>87</v>
      </c>
      <c r="I112" s="43" t="s">
        <v>207</v>
      </c>
      <c r="J112" s="5" t="s">
        <v>210</v>
      </c>
      <c r="K112" s="43" t="s">
        <v>561</v>
      </c>
      <c r="L112" s="32" t="s">
        <v>210</v>
      </c>
      <c r="M112" s="32" t="s">
        <v>210</v>
      </c>
      <c r="N112" s="47">
        <v>2</v>
      </c>
      <c r="O112" s="47">
        <v>3</v>
      </c>
      <c r="P112" s="47">
        <v>0</v>
      </c>
      <c r="Q112" s="47">
        <v>3</v>
      </c>
      <c r="R112" s="46">
        <v>3</v>
      </c>
      <c r="S112" s="31">
        <f t="shared" si="3"/>
        <v>11</v>
      </c>
      <c r="T112" s="31">
        <f>ROUND(AVERAGEIF($A$3:$A$151,A112,$S$3:$S$151),1)</f>
        <v>10</v>
      </c>
      <c r="U112" s="36" t="s">
        <v>330</v>
      </c>
      <c r="V112" s="74"/>
      <c r="W112" s="74"/>
      <c r="X112" s="74"/>
    </row>
    <row r="113" spans="1:25" s="22" customFormat="1" ht="60" x14ac:dyDescent="0.25">
      <c r="A113" s="39">
        <v>9</v>
      </c>
      <c r="B113" s="3"/>
      <c r="C113" s="3" t="s">
        <v>36</v>
      </c>
      <c r="D113" s="43" t="s">
        <v>183</v>
      </c>
      <c r="E113" s="43" t="s">
        <v>80</v>
      </c>
      <c r="F113" s="43" t="s">
        <v>383</v>
      </c>
      <c r="G113" s="43" t="s">
        <v>397</v>
      </c>
      <c r="H113" s="43"/>
      <c r="I113" s="43" t="s">
        <v>326</v>
      </c>
      <c r="J113" s="5" t="s">
        <v>47</v>
      </c>
      <c r="K113" s="43" t="s">
        <v>293</v>
      </c>
      <c r="L113" s="32" t="s">
        <v>210</v>
      </c>
      <c r="M113" s="32" t="s">
        <v>210</v>
      </c>
      <c r="N113" s="47">
        <v>2</v>
      </c>
      <c r="O113" s="47">
        <v>3</v>
      </c>
      <c r="P113" s="47">
        <v>1</v>
      </c>
      <c r="Q113" s="47">
        <v>2</v>
      </c>
      <c r="R113" s="46">
        <v>3</v>
      </c>
      <c r="S113" s="31">
        <f t="shared" si="3"/>
        <v>11</v>
      </c>
      <c r="T113" s="31">
        <f>ROUND(AVERAGEIF($A$3:$A$151,A113,$S$3:$S$151),1)</f>
        <v>9.3000000000000007</v>
      </c>
      <c r="U113" s="36" t="s">
        <v>331</v>
      </c>
      <c r="V113" s="74"/>
      <c r="W113" s="74"/>
      <c r="X113" s="74"/>
    </row>
    <row r="114" spans="1:25" s="22" customFormat="1" ht="50.25" customHeight="1" x14ac:dyDescent="0.25">
      <c r="A114" s="39">
        <v>9</v>
      </c>
      <c r="B114" s="3"/>
      <c r="C114" s="3" t="s">
        <v>36</v>
      </c>
      <c r="D114" s="43" t="s">
        <v>183</v>
      </c>
      <c r="E114" s="43" t="s">
        <v>80</v>
      </c>
      <c r="F114" s="43" t="s">
        <v>241</v>
      </c>
      <c r="G114" s="43"/>
      <c r="H114" s="43"/>
      <c r="I114" s="43" t="s">
        <v>326</v>
      </c>
      <c r="J114" s="5" t="s">
        <v>210</v>
      </c>
      <c r="K114" s="43" t="s">
        <v>480</v>
      </c>
      <c r="L114" s="32" t="s">
        <v>210</v>
      </c>
      <c r="M114" s="32" t="s">
        <v>210</v>
      </c>
      <c r="N114" s="47">
        <v>2</v>
      </c>
      <c r="O114" s="47">
        <v>2</v>
      </c>
      <c r="P114" s="47">
        <v>0</v>
      </c>
      <c r="Q114" s="47">
        <v>2</v>
      </c>
      <c r="R114" s="46">
        <v>3</v>
      </c>
      <c r="S114" s="31">
        <f t="shared" si="3"/>
        <v>9</v>
      </c>
      <c r="T114" s="31">
        <f>ROUND(AVERAGEIF($A$3:$A$151,A114,$S$3:$S$151),1)</f>
        <v>9.3000000000000007</v>
      </c>
      <c r="U114" s="36" t="s">
        <v>331</v>
      </c>
      <c r="V114" s="74"/>
      <c r="W114" s="74"/>
      <c r="X114" s="74"/>
    </row>
    <row r="115" spans="1:25" s="22" customFormat="1" ht="75" x14ac:dyDescent="0.25">
      <c r="A115" s="39">
        <v>9</v>
      </c>
      <c r="B115" s="3"/>
      <c r="C115" s="3" t="s">
        <v>36</v>
      </c>
      <c r="D115" s="43" t="s">
        <v>183</v>
      </c>
      <c r="E115" s="43" t="s">
        <v>397</v>
      </c>
      <c r="F115" s="43" t="s">
        <v>80</v>
      </c>
      <c r="G115" s="43" t="s">
        <v>66</v>
      </c>
      <c r="H115" s="43" t="s">
        <v>9</v>
      </c>
      <c r="I115" s="43" t="s">
        <v>326</v>
      </c>
      <c r="J115" s="5" t="s">
        <v>47</v>
      </c>
      <c r="K115" s="43" t="s">
        <v>411</v>
      </c>
      <c r="L115" s="32" t="s">
        <v>210</v>
      </c>
      <c r="M115" s="32" t="s">
        <v>210</v>
      </c>
      <c r="N115" s="47">
        <v>2</v>
      </c>
      <c r="O115" s="47">
        <v>2</v>
      </c>
      <c r="P115" s="47">
        <v>0</v>
      </c>
      <c r="Q115" s="47">
        <v>2</v>
      </c>
      <c r="R115" s="46">
        <v>3</v>
      </c>
      <c r="S115" s="31">
        <f t="shared" si="3"/>
        <v>9</v>
      </c>
      <c r="T115" s="31">
        <f>ROUND(AVERAGEIF($A$3:$A$151,A115,$S$3:$S$151),1)</f>
        <v>9.3000000000000007</v>
      </c>
      <c r="U115" s="36" t="s">
        <v>331</v>
      </c>
      <c r="V115" s="74"/>
      <c r="W115" s="74"/>
      <c r="X115" s="74"/>
    </row>
    <row r="116" spans="1:25" s="22" customFormat="1" ht="75" x14ac:dyDescent="0.25">
      <c r="A116" s="39">
        <v>9</v>
      </c>
      <c r="B116" s="3"/>
      <c r="C116" s="3" t="s">
        <v>36</v>
      </c>
      <c r="D116" s="43" t="s">
        <v>183</v>
      </c>
      <c r="E116" s="43" t="s">
        <v>383</v>
      </c>
      <c r="F116" s="43" t="s">
        <v>25</v>
      </c>
      <c r="G116" s="43" t="s">
        <v>68</v>
      </c>
      <c r="H116" s="43" t="s">
        <v>67</v>
      </c>
      <c r="I116" s="43" t="s">
        <v>326</v>
      </c>
      <c r="J116" s="5">
        <v>1</v>
      </c>
      <c r="K116" s="43" t="s">
        <v>364</v>
      </c>
      <c r="L116" s="32" t="s">
        <v>210</v>
      </c>
      <c r="M116" s="32" t="s">
        <v>210</v>
      </c>
      <c r="N116" s="47">
        <v>3</v>
      </c>
      <c r="O116" s="47">
        <v>3</v>
      </c>
      <c r="P116" s="47">
        <v>0</v>
      </c>
      <c r="Q116" s="47">
        <v>2</v>
      </c>
      <c r="R116" s="46">
        <v>0</v>
      </c>
      <c r="S116" s="31">
        <f t="shared" si="3"/>
        <v>8</v>
      </c>
      <c r="T116" s="31">
        <f>ROUND(AVERAGEIF($A$3:$A$151,A116,$S$3:$S$151),1)</f>
        <v>9.3000000000000007</v>
      </c>
      <c r="U116" s="36" t="s">
        <v>330</v>
      </c>
      <c r="V116" s="74"/>
      <c r="W116" s="74"/>
      <c r="X116" s="74"/>
    </row>
    <row r="117" spans="1:25" s="22" customFormat="1" ht="30" x14ac:dyDescent="0.25">
      <c r="A117" s="39">
        <v>1</v>
      </c>
      <c r="B117" s="20"/>
      <c r="C117" s="3"/>
      <c r="D117" s="43" t="s">
        <v>57</v>
      </c>
      <c r="E117" s="44" t="s">
        <v>5</v>
      </c>
      <c r="F117" s="43" t="s">
        <v>4</v>
      </c>
      <c r="G117" s="43" t="s">
        <v>212</v>
      </c>
      <c r="H117" s="43" t="s">
        <v>211</v>
      </c>
      <c r="I117" s="43" t="s">
        <v>206</v>
      </c>
      <c r="J117" s="5">
        <v>1</v>
      </c>
      <c r="K117" s="43" t="s">
        <v>225</v>
      </c>
      <c r="L117" s="32" t="s">
        <v>210</v>
      </c>
      <c r="M117" s="32" t="s">
        <v>210</v>
      </c>
      <c r="N117" s="47">
        <v>2</v>
      </c>
      <c r="O117" s="47">
        <v>3</v>
      </c>
      <c r="P117" s="47">
        <v>2</v>
      </c>
      <c r="Q117" s="47">
        <v>2</v>
      </c>
      <c r="R117" s="46">
        <v>3</v>
      </c>
      <c r="S117" s="31">
        <f t="shared" si="3"/>
        <v>12</v>
      </c>
      <c r="T117" s="31">
        <f>ROUND(AVERAGEIF($A$3:$A$151,A117,$S$3:$S$151),1)</f>
        <v>8.6</v>
      </c>
      <c r="U117" s="36" t="s">
        <v>331</v>
      </c>
      <c r="V117" s="74"/>
      <c r="W117" s="74"/>
      <c r="X117" s="74"/>
    </row>
    <row r="118" spans="1:25" s="22" customFormat="1" ht="45" x14ac:dyDescent="0.25">
      <c r="A118" s="39">
        <v>1</v>
      </c>
      <c r="B118" s="20">
        <v>1.22</v>
      </c>
      <c r="C118" s="3" t="s">
        <v>34</v>
      </c>
      <c r="D118" s="43" t="s">
        <v>57</v>
      </c>
      <c r="E118" s="44" t="s">
        <v>388</v>
      </c>
      <c r="F118" s="43" t="s">
        <v>386</v>
      </c>
      <c r="G118" s="43" t="s">
        <v>39</v>
      </c>
      <c r="H118" s="43" t="s">
        <v>188</v>
      </c>
      <c r="I118" s="43" t="s">
        <v>207</v>
      </c>
      <c r="J118" s="5" t="s">
        <v>47</v>
      </c>
      <c r="K118" s="43" t="s">
        <v>452</v>
      </c>
      <c r="L118" s="32" t="s">
        <v>210</v>
      </c>
      <c r="M118" s="32" t="s">
        <v>210</v>
      </c>
      <c r="N118" s="47">
        <v>3</v>
      </c>
      <c r="O118" s="47">
        <v>2</v>
      </c>
      <c r="P118" s="47">
        <v>1</v>
      </c>
      <c r="Q118" s="47">
        <v>2</v>
      </c>
      <c r="R118" s="46">
        <v>3</v>
      </c>
      <c r="S118" s="31">
        <f t="shared" si="3"/>
        <v>11</v>
      </c>
      <c r="T118" s="31">
        <f>ROUND(AVERAGEIF($A$3:$A$151,A118,$S$3:$S$151),1)</f>
        <v>8.6</v>
      </c>
      <c r="U118" s="36" t="s">
        <v>331</v>
      </c>
      <c r="V118" s="74"/>
      <c r="W118" s="74"/>
      <c r="X118" s="74"/>
    </row>
    <row r="119" spans="1:25" s="22" customFormat="1" ht="45" x14ac:dyDescent="0.25">
      <c r="A119" s="39">
        <v>1</v>
      </c>
      <c r="B119" s="20"/>
      <c r="C119" s="3"/>
      <c r="D119" s="43" t="s">
        <v>57</v>
      </c>
      <c r="E119" s="44" t="s">
        <v>221</v>
      </c>
      <c r="F119" s="43" t="s">
        <v>220</v>
      </c>
      <c r="G119" s="43"/>
      <c r="H119" s="43" t="s">
        <v>223</v>
      </c>
      <c r="I119" s="43" t="s">
        <v>206</v>
      </c>
      <c r="J119" s="5" t="s">
        <v>210</v>
      </c>
      <c r="K119" s="43" t="s">
        <v>450</v>
      </c>
      <c r="L119" s="32" t="s">
        <v>210</v>
      </c>
      <c r="M119" s="32" t="s">
        <v>210</v>
      </c>
      <c r="N119" s="47">
        <v>2</v>
      </c>
      <c r="O119" s="47">
        <v>3</v>
      </c>
      <c r="P119" s="47">
        <v>3</v>
      </c>
      <c r="Q119" s="47">
        <v>2</v>
      </c>
      <c r="R119" s="46">
        <v>0</v>
      </c>
      <c r="S119" s="31">
        <f t="shared" si="3"/>
        <v>10</v>
      </c>
      <c r="T119" s="31">
        <f>ROUND(AVERAGEIF($A$3:$A$151,A119,$S$3:$S$151),1)</f>
        <v>8.6</v>
      </c>
      <c r="U119" s="36" t="s">
        <v>332</v>
      </c>
      <c r="V119" s="74"/>
      <c r="W119" s="74"/>
      <c r="X119" s="74"/>
    </row>
    <row r="120" spans="1:25" s="22" customFormat="1" ht="30" x14ac:dyDescent="0.25">
      <c r="A120" s="39">
        <v>1</v>
      </c>
      <c r="B120" s="20"/>
      <c r="C120" s="3"/>
      <c r="D120" s="43" t="s">
        <v>57</v>
      </c>
      <c r="E120" s="44" t="s">
        <v>212</v>
      </c>
      <c r="F120" s="43" t="s">
        <v>216</v>
      </c>
      <c r="G120" s="43"/>
      <c r="H120" s="43" t="s">
        <v>215</v>
      </c>
      <c r="I120" s="43" t="s">
        <v>206</v>
      </c>
      <c r="J120" s="5" t="s">
        <v>210</v>
      </c>
      <c r="K120" s="43" t="s">
        <v>215</v>
      </c>
      <c r="L120" s="32" t="s">
        <v>210</v>
      </c>
      <c r="M120" s="32" t="s">
        <v>210</v>
      </c>
      <c r="N120" s="47">
        <v>2</v>
      </c>
      <c r="O120" s="47">
        <v>3</v>
      </c>
      <c r="P120" s="47">
        <v>3</v>
      </c>
      <c r="Q120" s="47">
        <v>2</v>
      </c>
      <c r="R120" s="46">
        <v>0</v>
      </c>
      <c r="S120" s="31">
        <f t="shared" si="3"/>
        <v>10</v>
      </c>
      <c r="T120" s="31">
        <f>ROUND(AVERAGEIF($A$3:$A$151,A120,$S$3:$S$151),1)</f>
        <v>8.6</v>
      </c>
      <c r="U120" s="36" t="s">
        <v>329</v>
      </c>
      <c r="V120" s="74"/>
      <c r="W120" s="74"/>
      <c r="X120" s="74"/>
    </row>
    <row r="121" spans="1:25" s="66" customFormat="1" ht="45" x14ac:dyDescent="0.25">
      <c r="A121" s="39">
        <v>1</v>
      </c>
      <c r="B121" s="20">
        <f>3150/5280</f>
        <v>0.59659090909090906</v>
      </c>
      <c r="C121" s="3" t="s">
        <v>34</v>
      </c>
      <c r="D121" s="43" t="s">
        <v>57</v>
      </c>
      <c r="E121" s="44" t="s">
        <v>221</v>
      </c>
      <c r="F121" s="43" t="s">
        <v>222</v>
      </c>
      <c r="G121" s="43" t="s">
        <v>212</v>
      </c>
      <c r="H121" s="43" t="s">
        <v>190</v>
      </c>
      <c r="I121" s="43" t="s">
        <v>218</v>
      </c>
      <c r="J121" s="5">
        <v>1</v>
      </c>
      <c r="K121" s="43" t="s">
        <v>217</v>
      </c>
      <c r="L121" s="32" t="s">
        <v>210</v>
      </c>
      <c r="M121" s="32" t="s">
        <v>210</v>
      </c>
      <c r="N121" s="47">
        <v>2</v>
      </c>
      <c r="O121" s="47">
        <v>3</v>
      </c>
      <c r="P121" s="47">
        <v>3</v>
      </c>
      <c r="Q121" s="47">
        <v>2</v>
      </c>
      <c r="R121" s="46">
        <v>0</v>
      </c>
      <c r="S121" s="31">
        <f t="shared" si="3"/>
        <v>10</v>
      </c>
      <c r="T121" s="31">
        <f>ROUND(AVERAGEIF($A$3:$A$151,A121,$S$3:$S$151),1)</f>
        <v>8.6</v>
      </c>
      <c r="U121" s="36" t="s">
        <v>331</v>
      </c>
      <c r="V121" s="74"/>
      <c r="W121" s="74"/>
      <c r="X121" s="74"/>
      <c r="Y121" s="22"/>
    </row>
    <row r="122" spans="1:25" s="66" customFormat="1" ht="90" x14ac:dyDescent="0.25">
      <c r="A122" s="39">
        <v>1</v>
      </c>
      <c r="B122" s="20"/>
      <c r="C122" s="3"/>
      <c r="D122" s="43" t="s">
        <v>57</v>
      </c>
      <c r="E122" s="44" t="s">
        <v>213</v>
      </c>
      <c r="F122" s="43" t="s">
        <v>221</v>
      </c>
      <c r="G122" s="43" t="s">
        <v>386</v>
      </c>
      <c r="H122" s="43" t="s">
        <v>209</v>
      </c>
      <c r="I122" s="43" t="s">
        <v>206</v>
      </c>
      <c r="J122" s="5" t="s">
        <v>210</v>
      </c>
      <c r="K122" s="43" t="s">
        <v>512</v>
      </c>
      <c r="L122" s="32" t="s">
        <v>210</v>
      </c>
      <c r="M122" s="32" t="s">
        <v>210</v>
      </c>
      <c r="N122" s="47">
        <v>4</v>
      </c>
      <c r="O122" s="47">
        <v>3</v>
      </c>
      <c r="P122" s="47">
        <v>0</v>
      </c>
      <c r="Q122" s="47">
        <v>2</v>
      </c>
      <c r="R122" s="46">
        <v>0</v>
      </c>
      <c r="S122" s="31">
        <f t="shared" si="3"/>
        <v>9</v>
      </c>
      <c r="T122" s="31">
        <f>ROUND(AVERAGEIF($A$3:$A$151,A122,$S$3:$S$151),1)</f>
        <v>8.6</v>
      </c>
      <c r="U122" s="36" t="s">
        <v>331</v>
      </c>
      <c r="V122" s="74"/>
      <c r="W122" s="74"/>
      <c r="X122" s="74"/>
      <c r="Y122" s="22"/>
    </row>
    <row r="123" spans="1:25" s="66" customFormat="1" ht="45" x14ac:dyDescent="0.25">
      <c r="A123" s="39">
        <v>1</v>
      </c>
      <c r="B123" s="20">
        <f>1700/5280</f>
        <v>0.32196969696969696</v>
      </c>
      <c r="C123" s="3" t="s">
        <v>36</v>
      </c>
      <c r="D123" s="43" t="s">
        <v>57</v>
      </c>
      <c r="E123" s="44" t="s">
        <v>219</v>
      </c>
      <c r="F123" s="43" t="s">
        <v>358</v>
      </c>
      <c r="G123" s="43" t="s">
        <v>359</v>
      </c>
      <c r="H123" s="43" t="s">
        <v>42</v>
      </c>
      <c r="I123" s="43" t="s">
        <v>207</v>
      </c>
      <c r="J123" s="5" t="s">
        <v>208</v>
      </c>
      <c r="K123" s="43" t="s">
        <v>426</v>
      </c>
      <c r="L123" s="32">
        <v>1</v>
      </c>
      <c r="M123" s="44" t="s">
        <v>224</v>
      </c>
      <c r="N123" s="47">
        <v>4</v>
      </c>
      <c r="O123" s="47">
        <v>2</v>
      </c>
      <c r="P123" s="47">
        <v>0</v>
      </c>
      <c r="Q123" s="47">
        <v>2</v>
      </c>
      <c r="R123" s="46">
        <v>0</v>
      </c>
      <c r="S123" s="31">
        <f t="shared" si="3"/>
        <v>8</v>
      </c>
      <c r="T123" s="31">
        <f>ROUND(AVERAGEIF($A$3:$A$151,A123,$S$3:$S$151),1)</f>
        <v>8.6</v>
      </c>
      <c r="U123" s="36" t="s">
        <v>330</v>
      </c>
      <c r="V123" s="74"/>
      <c r="W123" s="74"/>
      <c r="X123" s="74"/>
      <c r="Y123" s="22"/>
    </row>
    <row r="124" spans="1:25" s="22" customFormat="1" ht="60" x14ac:dyDescent="0.25">
      <c r="A124" s="39">
        <v>1</v>
      </c>
      <c r="B124" s="20"/>
      <c r="C124" s="3"/>
      <c r="D124" s="43" t="s">
        <v>57</v>
      </c>
      <c r="E124" s="44" t="s">
        <v>387</v>
      </c>
      <c r="F124" s="43" t="s">
        <v>213</v>
      </c>
      <c r="G124" s="43" t="s">
        <v>358</v>
      </c>
      <c r="H124" s="43" t="s">
        <v>187</v>
      </c>
      <c r="I124" s="43" t="s">
        <v>207</v>
      </c>
      <c r="J124" s="5" t="s">
        <v>47</v>
      </c>
      <c r="K124" s="43" t="s">
        <v>451</v>
      </c>
      <c r="L124" s="32" t="s">
        <v>210</v>
      </c>
      <c r="M124" s="32" t="s">
        <v>210</v>
      </c>
      <c r="N124" s="47">
        <v>3</v>
      </c>
      <c r="O124" s="47">
        <v>2</v>
      </c>
      <c r="P124" s="47">
        <v>0</v>
      </c>
      <c r="Q124" s="47">
        <v>2</v>
      </c>
      <c r="R124" s="46">
        <v>0</v>
      </c>
      <c r="S124" s="31">
        <f t="shared" si="3"/>
        <v>7</v>
      </c>
      <c r="T124" s="31">
        <f>ROUND(AVERAGEIF($A$3:$A$151,A124,$S$3:$S$151),1)</f>
        <v>8.6</v>
      </c>
      <c r="U124" s="36" t="s">
        <v>331</v>
      </c>
      <c r="V124" s="74"/>
      <c r="W124" s="74"/>
      <c r="X124" s="74"/>
    </row>
    <row r="125" spans="1:25" s="22" customFormat="1" ht="45" x14ac:dyDescent="0.25">
      <c r="A125" s="39">
        <v>1</v>
      </c>
      <c r="B125" s="20">
        <f>1550/5280</f>
        <v>0.29356060606060608</v>
      </c>
      <c r="C125" s="3" t="s">
        <v>34</v>
      </c>
      <c r="D125" s="43" t="s">
        <v>57</v>
      </c>
      <c r="E125" s="44" t="s">
        <v>341</v>
      </c>
      <c r="F125" s="43" t="s">
        <v>358</v>
      </c>
      <c r="G125" s="43" t="s">
        <v>360</v>
      </c>
      <c r="H125" s="43" t="s">
        <v>361</v>
      </c>
      <c r="I125" s="43" t="s">
        <v>227</v>
      </c>
      <c r="J125" s="5" t="s">
        <v>208</v>
      </c>
      <c r="K125" s="43" t="s">
        <v>453</v>
      </c>
      <c r="L125" s="32">
        <v>1</v>
      </c>
      <c r="M125" s="43" t="s">
        <v>428</v>
      </c>
      <c r="N125" s="47">
        <v>3</v>
      </c>
      <c r="O125" s="47">
        <v>3</v>
      </c>
      <c r="P125" s="47">
        <v>0</v>
      </c>
      <c r="Q125" s="47">
        <v>1</v>
      </c>
      <c r="R125" s="46">
        <v>0</v>
      </c>
      <c r="S125" s="31">
        <f t="shared" si="3"/>
        <v>7</v>
      </c>
      <c r="T125" s="31">
        <f>ROUND(AVERAGEIF($A$3:$A$151,A125,$S$3:$S$151),1)</f>
        <v>8.6</v>
      </c>
      <c r="U125" s="36" t="s">
        <v>331</v>
      </c>
      <c r="V125" s="74"/>
      <c r="W125" s="74"/>
      <c r="X125" s="74"/>
    </row>
    <row r="126" spans="1:25" s="22" customFormat="1" ht="75" x14ac:dyDescent="0.25">
      <c r="A126" s="39">
        <v>1</v>
      </c>
      <c r="B126" s="20">
        <f>2500/5280</f>
        <v>0.47348484848484851</v>
      </c>
      <c r="C126" s="3" t="s">
        <v>34</v>
      </c>
      <c r="D126" s="43" t="s">
        <v>57</v>
      </c>
      <c r="E126" s="44" t="s">
        <v>525</v>
      </c>
      <c r="F126" s="43" t="s">
        <v>38</v>
      </c>
      <c r="G126" s="43" t="s">
        <v>54</v>
      </c>
      <c r="H126" s="43" t="s">
        <v>504</v>
      </c>
      <c r="I126" s="43" t="s">
        <v>227</v>
      </c>
      <c r="J126" s="5" t="s">
        <v>208</v>
      </c>
      <c r="K126" s="43" t="s">
        <v>457</v>
      </c>
      <c r="L126" s="32">
        <v>1</v>
      </c>
      <c r="M126" s="44" t="s">
        <v>226</v>
      </c>
      <c r="N126" s="47">
        <v>4</v>
      </c>
      <c r="O126" s="47">
        <v>2</v>
      </c>
      <c r="P126" s="47">
        <v>0</v>
      </c>
      <c r="Q126" s="47">
        <v>1</v>
      </c>
      <c r="R126" s="46">
        <v>0</v>
      </c>
      <c r="S126" s="31">
        <f t="shared" si="3"/>
        <v>7</v>
      </c>
      <c r="T126" s="31">
        <f>ROUND(AVERAGEIF($A$3:$A$151,A126,$S$3:$S$151),1)</f>
        <v>8.6</v>
      </c>
      <c r="U126" s="36" t="s">
        <v>330</v>
      </c>
      <c r="V126" s="74"/>
      <c r="W126" s="74"/>
      <c r="X126" s="74"/>
    </row>
    <row r="127" spans="1:25" s="22" customFormat="1" ht="75" x14ac:dyDescent="0.25">
      <c r="A127" s="39">
        <v>1</v>
      </c>
      <c r="B127" s="20"/>
      <c r="C127" s="3"/>
      <c r="D127" s="43" t="s">
        <v>57</v>
      </c>
      <c r="E127" s="44" t="s">
        <v>214</v>
      </c>
      <c r="F127" s="43" t="s">
        <v>48</v>
      </c>
      <c r="G127" s="43" t="s">
        <v>456</v>
      </c>
      <c r="H127" s="43" t="s">
        <v>362</v>
      </c>
      <c r="I127" s="43" t="s">
        <v>227</v>
      </c>
      <c r="J127" s="5" t="s">
        <v>208</v>
      </c>
      <c r="K127" s="43" t="s">
        <v>454</v>
      </c>
      <c r="L127" s="32">
        <v>1</v>
      </c>
      <c r="M127" s="43" t="s">
        <v>427</v>
      </c>
      <c r="N127" s="47">
        <v>4</v>
      </c>
      <c r="O127" s="47">
        <v>2</v>
      </c>
      <c r="P127" s="47">
        <v>0</v>
      </c>
      <c r="Q127" s="47">
        <v>1</v>
      </c>
      <c r="R127" s="46">
        <v>0</v>
      </c>
      <c r="S127" s="31">
        <f t="shared" si="3"/>
        <v>7</v>
      </c>
      <c r="T127" s="31">
        <f>ROUND(AVERAGEIF($A$3:$A$151,A127,$S$3:$S$151),1)</f>
        <v>8.6</v>
      </c>
      <c r="U127" s="36" t="s">
        <v>330</v>
      </c>
      <c r="V127" s="74"/>
      <c r="W127" s="74"/>
      <c r="X127" s="74"/>
    </row>
    <row r="128" spans="1:25" s="22" customFormat="1" ht="45" x14ac:dyDescent="0.25">
      <c r="A128" s="39">
        <v>1</v>
      </c>
      <c r="B128" s="20"/>
      <c r="C128" s="3"/>
      <c r="D128" s="43" t="s">
        <v>57</v>
      </c>
      <c r="E128" s="44" t="s">
        <v>49</v>
      </c>
      <c r="F128" s="43" t="s">
        <v>54</v>
      </c>
      <c r="G128" s="43" t="s">
        <v>50</v>
      </c>
      <c r="H128" s="43" t="s">
        <v>9</v>
      </c>
      <c r="I128" s="43" t="s">
        <v>227</v>
      </c>
      <c r="J128" s="5">
        <v>2</v>
      </c>
      <c r="K128" s="43" t="s">
        <v>228</v>
      </c>
      <c r="L128" s="32" t="s">
        <v>210</v>
      </c>
      <c r="M128" s="32" t="s">
        <v>210</v>
      </c>
      <c r="N128" s="47">
        <v>2</v>
      </c>
      <c r="O128" s="47">
        <v>3</v>
      </c>
      <c r="P128" s="47">
        <v>0</v>
      </c>
      <c r="Q128" s="47">
        <v>2</v>
      </c>
      <c r="R128" s="46">
        <v>0</v>
      </c>
      <c r="S128" s="31">
        <f t="shared" si="3"/>
        <v>7</v>
      </c>
      <c r="T128" s="31">
        <f>ROUND(AVERAGEIF($A$3:$A$151,A128,$S$3:$S$151),1)</f>
        <v>8.6</v>
      </c>
      <c r="U128" s="36" t="s">
        <v>332</v>
      </c>
      <c r="V128" s="74"/>
      <c r="W128" s="74"/>
      <c r="X128" s="74"/>
    </row>
    <row r="129" spans="1:25" s="22" customFormat="1" ht="30" x14ac:dyDescent="0.25">
      <c r="A129" s="39">
        <v>1</v>
      </c>
      <c r="B129" s="20">
        <f>1800/5280</f>
        <v>0.34090909090909088</v>
      </c>
      <c r="C129" s="3" t="s">
        <v>34</v>
      </c>
      <c r="D129" s="43" t="s">
        <v>57</v>
      </c>
      <c r="E129" s="44" t="s">
        <v>360</v>
      </c>
      <c r="F129" s="43" t="s">
        <v>43</v>
      </c>
      <c r="G129" s="43" t="s">
        <v>54</v>
      </c>
      <c r="H129" s="43" t="s">
        <v>188</v>
      </c>
      <c r="I129" s="43" t="s">
        <v>227</v>
      </c>
      <c r="J129" s="5" t="s">
        <v>47</v>
      </c>
      <c r="K129" s="43" t="s">
        <v>455</v>
      </c>
      <c r="L129" s="32" t="s">
        <v>210</v>
      </c>
      <c r="M129" s="32" t="s">
        <v>210</v>
      </c>
      <c r="N129" s="47">
        <v>2</v>
      </c>
      <c r="O129" s="47">
        <v>3</v>
      </c>
      <c r="P129" s="47">
        <v>0</v>
      </c>
      <c r="Q129" s="47">
        <v>2</v>
      </c>
      <c r="R129" s="46">
        <v>0</v>
      </c>
      <c r="S129" s="31">
        <f t="shared" si="3"/>
        <v>7</v>
      </c>
      <c r="T129" s="31">
        <f>ROUND(AVERAGEIF($A$3:$A$151,A129,$S$3:$S$151),1)</f>
        <v>8.6</v>
      </c>
      <c r="U129" s="36" t="s">
        <v>331</v>
      </c>
      <c r="V129" s="74"/>
      <c r="W129" s="74"/>
      <c r="X129" s="74"/>
    </row>
    <row r="130" spans="1:25" s="22" customFormat="1" ht="30" x14ac:dyDescent="0.25">
      <c r="A130" s="39" t="s">
        <v>405</v>
      </c>
      <c r="B130" s="3"/>
      <c r="C130" s="3"/>
      <c r="D130" s="43" t="s">
        <v>25</v>
      </c>
      <c r="E130" s="43" t="s">
        <v>255</v>
      </c>
      <c r="F130" s="43"/>
      <c r="G130" s="43"/>
      <c r="H130" s="43" t="s">
        <v>102</v>
      </c>
      <c r="I130" s="43" t="s">
        <v>240</v>
      </c>
      <c r="J130" s="5" t="s">
        <v>210</v>
      </c>
      <c r="K130" s="43" t="s">
        <v>252</v>
      </c>
      <c r="L130" s="32" t="s">
        <v>210</v>
      </c>
      <c r="M130" s="32" t="s">
        <v>210</v>
      </c>
      <c r="N130" s="47">
        <v>4</v>
      </c>
      <c r="O130" s="47">
        <v>1</v>
      </c>
      <c r="P130" s="47">
        <v>3</v>
      </c>
      <c r="Q130" s="47">
        <v>3</v>
      </c>
      <c r="R130" s="46">
        <v>0</v>
      </c>
      <c r="S130" s="31">
        <f t="shared" si="3"/>
        <v>11</v>
      </c>
      <c r="T130" s="31">
        <f>ROUND(AVERAGEIF($A$3:$A$151,A130,$S$3:$S$151),1)</f>
        <v>7.7</v>
      </c>
      <c r="U130" s="36" t="s">
        <v>329</v>
      </c>
      <c r="V130" s="74"/>
      <c r="W130" s="74"/>
      <c r="X130" s="74"/>
    </row>
    <row r="131" spans="1:25" s="22" customFormat="1" ht="60" x14ac:dyDescent="0.25">
      <c r="A131" s="39" t="s">
        <v>405</v>
      </c>
      <c r="B131" s="3"/>
      <c r="C131" s="3"/>
      <c r="D131" s="43" t="s">
        <v>25</v>
      </c>
      <c r="E131" s="43" t="s">
        <v>258</v>
      </c>
      <c r="F131" s="43"/>
      <c r="G131" s="43"/>
      <c r="H131" s="43" t="s">
        <v>117</v>
      </c>
      <c r="I131" s="43" t="s">
        <v>240</v>
      </c>
      <c r="J131" s="5" t="s">
        <v>208</v>
      </c>
      <c r="K131" s="43" t="s">
        <v>253</v>
      </c>
      <c r="L131" s="32"/>
      <c r="M131" s="44" t="s">
        <v>254</v>
      </c>
      <c r="N131" s="47">
        <v>2</v>
      </c>
      <c r="O131" s="47">
        <v>1</v>
      </c>
      <c r="P131" s="47">
        <v>3</v>
      </c>
      <c r="Q131" s="47">
        <v>2</v>
      </c>
      <c r="R131" s="46">
        <v>0</v>
      </c>
      <c r="S131" s="31">
        <f t="shared" ref="S131:S162" si="4">SUM(N131:R131)</f>
        <v>8</v>
      </c>
      <c r="T131" s="31">
        <f>ROUND(AVERAGEIF($A$3:$A$151,A131,$S$3:$S$151),1)</f>
        <v>7.7</v>
      </c>
      <c r="U131" s="36" t="s">
        <v>330</v>
      </c>
      <c r="V131" s="74"/>
      <c r="W131" s="74"/>
      <c r="X131" s="74"/>
    </row>
    <row r="132" spans="1:25" s="22" customFormat="1" ht="120" x14ac:dyDescent="0.25">
      <c r="A132" s="39" t="s">
        <v>405</v>
      </c>
      <c r="B132" s="20">
        <v>1.03</v>
      </c>
      <c r="C132" s="3" t="s">
        <v>36</v>
      </c>
      <c r="D132" s="43" t="s">
        <v>25</v>
      </c>
      <c r="E132" s="44" t="s">
        <v>32</v>
      </c>
      <c r="F132" s="43" t="s">
        <v>270</v>
      </c>
      <c r="G132" s="43" t="s">
        <v>382</v>
      </c>
      <c r="H132" s="43" t="s">
        <v>42</v>
      </c>
      <c r="I132" s="43" t="s">
        <v>240</v>
      </c>
      <c r="J132" s="5" t="s">
        <v>208</v>
      </c>
      <c r="K132" s="43" t="s">
        <v>473</v>
      </c>
      <c r="L132" s="32">
        <v>1</v>
      </c>
      <c r="M132" s="44" t="s">
        <v>501</v>
      </c>
      <c r="N132" s="47">
        <v>3</v>
      </c>
      <c r="O132" s="47">
        <v>3</v>
      </c>
      <c r="P132" s="47">
        <v>3</v>
      </c>
      <c r="Q132" s="47">
        <v>0</v>
      </c>
      <c r="R132" s="46">
        <v>0</v>
      </c>
      <c r="S132" s="31">
        <f t="shared" si="4"/>
        <v>9</v>
      </c>
      <c r="T132" s="31">
        <f>ROUND(AVERAGEIF($A$3:$A$151,A132,$S$3:$S$151),1)</f>
        <v>7.7</v>
      </c>
      <c r="U132" s="36" t="s">
        <v>330</v>
      </c>
      <c r="V132" s="74"/>
      <c r="W132" s="74"/>
      <c r="X132" s="74"/>
    </row>
    <row r="133" spans="1:25" s="22" customFormat="1" ht="30" x14ac:dyDescent="0.25">
      <c r="A133" s="39" t="s">
        <v>405</v>
      </c>
      <c r="B133" s="3"/>
      <c r="C133" s="3"/>
      <c r="D133" s="43" t="s">
        <v>429</v>
      </c>
      <c r="E133" s="43" t="s">
        <v>84</v>
      </c>
      <c r="F133" s="43" t="s">
        <v>392</v>
      </c>
      <c r="G133" s="43" t="s">
        <v>54</v>
      </c>
      <c r="H133" s="43" t="s">
        <v>9</v>
      </c>
      <c r="I133" s="43" t="s">
        <v>260</v>
      </c>
      <c r="J133" s="5">
        <v>2</v>
      </c>
      <c r="K133" s="43" t="s">
        <v>210</v>
      </c>
      <c r="L133" s="32">
        <v>4</v>
      </c>
      <c r="M133" s="43" t="s">
        <v>430</v>
      </c>
      <c r="N133" s="47">
        <v>3</v>
      </c>
      <c r="O133" s="47">
        <v>3</v>
      </c>
      <c r="P133" s="47">
        <v>4</v>
      </c>
      <c r="Q133" s="47">
        <v>2</v>
      </c>
      <c r="R133" s="46">
        <v>2</v>
      </c>
      <c r="S133" s="31">
        <f t="shared" si="4"/>
        <v>14</v>
      </c>
      <c r="T133" s="31">
        <f>ROUND(AVERAGEIF($A$3:$A$151,A133,$S$3:$S$151),1)</f>
        <v>7.7</v>
      </c>
      <c r="U133" s="36" t="s">
        <v>329</v>
      </c>
      <c r="V133" s="74"/>
      <c r="W133" s="74"/>
      <c r="X133" s="74"/>
    </row>
    <row r="134" spans="1:25" s="22" customFormat="1" ht="30" x14ac:dyDescent="0.25">
      <c r="A134" s="39" t="s">
        <v>405</v>
      </c>
      <c r="B134" s="3"/>
      <c r="C134" s="3"/>
      <c r="D134" s="43" t="s">
        <v>406</v>
      </c>
      <c r="E134" s="43" t="s">
        <v>271</v>
      </c>
      <c r="F134" s="43" t="s">
        <v>66</v>
      </c>
      <c r="G134" s="43" t="s">
        <v>381</v>
      </c>
      <c r="H134" s="43"/>
      <c r="I134" s="43" t="s">
        <v>191</v>
      </c>
      <c r="J134" s="5" t="s">
        <v>210</v>
      </c>
      <c r="K134" s="43" t="s">
        <v>210</v>
      </c>
      <c r="L134" s="32">
        <v>4</v>
      </c>
      <c r="M134" s="43" t="s">
        <v>307</v>
      </c>
      <c r="N134" s="47">
        <v>2</v>
      </c>
      <c r="O134" s="47">
        <v>3</v>
      </c>
      <c r="P134" s="47">
        <v>4</v>
      </c>
      <c r="Q134" s="47">
        <v>1</v>
      </c>
      <c r="R134" s="46">
        <v>2</v>
      </c>
      <c r="S134" s="31">
        <f t="shared" si="4"/>
        <v>12</v>
      </c>
      <c r="T134" s="31">
        <f>ROUND(AVERAGEIF($A$3:$A$151,A134,$S$3:$S$151),1)</f>
        <v>7.7</v>
      </c>
      <c r="U134" s="36" t="s">
        <v>331</v>
      </c>
      <c r="V134" s="74"/>
      <c r="W134" s="74"/>
      <c r="X134" s="74"/>
    </row>
    <row r="135" spans="1:25" s="22" customFormat="1" ht="30" x14ac:dyDescent="0.25">
      <c r="A135" s="39" t="s">
        <v>405</v>
      </c>
      <c r="B135" s="3"/>
      <c r="C135" s="3"/>
      <c r="D135" s="43" t="s">
        <v>407</v>
      </c>
      <c r="E135" s="44" t="s">
        <v>78</v>
      </c>
      <c r="F135" s="43" t="s">
        <v>83</v>
      </c>
      <c r="G135" s="43" t="s">
        <v>311</v>
      </c>
      <c r="H135" s="43"/>
      <c r="I135" s="43" t="s">
        <v>191</v>
      </c>
      <c r="J135" s="5" t="s">
        <v>210</v>
      </c>
      <c r="K135" s="43" t="s">
        <v>210</v>
      </c>
      <c r="L135" s="32">
        <v>4</v>
      </c>
      <c r="M135" s="43" t="s">
        <v>409</v>
      </c>
      <c r="N135" s="47">
        <v>2</v>
      </c>
      <c r="O135" s="47">
        <v>2</v>
      </c>
      <c r="P135" s="47">
        <v>4</v>
      </c>
      <c r="Q135" s="47">
        <v>1</v>
      </c>
      <c r="R135" s="46">
        <v>2</v>
      </c>
      <c r="S135" s="31">
        <f t="shared" si="4"/>
        <v>11</v>
      </c>
      <c r="T135" s="31">
        <f>ROUND(AVERAGEIF($A$3:$A$151,A135,$S$3:$S$151),1)</f>
        <v>7.7</v>
      </c>
      <c r="U135" s="36" t="s">
        <v>329</v>
      </c>
      <c r="V135" s="74"/>
      <c r="W135" s="74"/>
      <c r="X135" s="74"/>
    </row>
    <row r="136" spans="1:25" s="22" customFormat="1" ht="30" x14ac:dyDescent="0.25">
      <c r="A136" s="39" t="s">
        <v>405</v>
      </c>
      <c r="B136" s="3"/>
      <c r="C136" s="3"/>
      <c r="D136" s="43" t="s">
        <v>429</v>
      </c>
      <c r="E136" s="43" t="s">
        <v>8</v>
      </c>
      <c r="F136" s="43" t="s">
        <v>401</v>
      </c>
      <c r="G136" s="43" t="s">
        <v>402</v>
      </c>
      <c r="H136" s="43" t="s">
        <v>9</v>
      </c>
      <c r="I136" s="43" t="s">
        <v>191</v>
      </c>
      <c r="J136" s="5">
        <v>2</v>
      </c>
      <c r="K136" s="43" t="s">
        <v>210</v>
      </c>
      <c r="L136" s="32" t="s">
        <v>47</v>
      </c>
      <c r="M136" s="43" t="s">
        <v>291</v>
      </c>
      <c r="N136" s="47">
        <v>2</v>
      </c>
      <c r="O136" s="47">
        <v>2</v>
      </c>
      <c r="P136" s="47">
        <v>1</v>
      </c>
      <c r="Q136" s="47">
        <v>3</v>
      </c>
      <c r="R136" s="46">
        <v>2</v>
      </c>
      <c r="S136" s="31">
        <f t="shared" si="4"/>
        <v>10</v>
      </c>
      <c r="T136" s="31">
        <f>ROUND(AVERAGEIF($A$3:$A$151,A136,$S$3:$S$151),1)</f>
        <v>7.7</v>
      </c>
      <c r="U136" s="36" t="s">
        <v>331</v>
      </c>
      <c r="V136" s="74"/>
      <c r="W136" s="74"/>
      <c r="X136" s="74"/>
    </row>
    <row r="137" spans="1:25" s="22" customFormat="1" ht="135" x14ac:dyDescent="0.25">
      <c r="A137" s="39" t="s">
        <v>405</v>
      </c>
      <c r="B137" s="3"/>
      <c r="C137" s="3"/>
      <c r="D137" s="43" t="s">
        <v>407</v>
      </c>
      <c r="E137" s="44" t="s">
        <v>24</v>
      </c>
      <c r="F137" s="43" t="s">
        <v>505</v>
      </c>
      <c r="G137" s="43" t="s">
        <v>379</v>
      </c>
      <c r="H137" s="43"/>
      <c r="I137" s="43" t="s">
        <v>240</v>
      </c>
      <c r="J137" s="5" t="s">
        <v>210</v>
      </c>
      <c r="K137" s="43" t="s">
        <v>210</v>
      </c>
      <c r="L137" s="43">
        <v>1</v>
      </c>
      <c r="M137" s="43" t="s">
        <v>506</v>
      </c>
      <c r="N137" s="47">
        <v>2</v>
      </c>
      <c r="O137" s="47">
        <v>3</v>
      </c>
      <c r="P137" s="47">
        <v>3</v>
      </c>
      <c r="Q137" s="47">
        <v>0</v>
      </c>
      <c r="R137" s="46">
        <v>0</v>
      </c>
      <c r="S137" s="31">
        <f t="shared" si="4"/>
        <v>8</v>
      </c>
      <c r="T137" s="31">
        <f>ROUND(AVERAGEIF($A$3:$A$151,A137,$S$3:$S$151),1)</f>
        <v>7.7</v>
      </c>
      <c r="U137" s="36" t="s">
        <v>330</v>
      </c>
      <c r="V137" s="74"/>
      <c r="W137" s="74"/>
      <c r="X137" s="74"/>
    </row>
    <row r="138" spans="1:25" s="22" customFormat="1" ht="165" x14ac:dyDescent="0.25">
      <c r="A138" s="39" t="s">
        <v>405</v>
      </c>
      <c r="B138" s="3"/>
      <c r="C138" s="3"/>
      <c r="D138" s="43" t="s">
        <v>407</v>
      </c>
      <c r="E138" s="44" t="s">
        <v>26</v>
      </c>
      <c r="F138" s="43" t="s">
        <v>369</v>
      </c>
      <c r="G138" s="43" t="s">
        <v>379</v>
      </c>
      <c r="H138" s="43"/>
      <c r="I138" s="43" t="s">
        <v>260</v>
      </c>
      <c r="J138" s="5" t="s">
        <v>210</v>
      </c>
      <c r="K138" s="43" t="s">
        <v>210</v>
      </c>
      <c r="L138" s="43">
        <v>1</v>
      </c>
      <c r="M138" s="43" t="s">
        <v>437</v>
      </c>
      <c r="N138" s="47">
        <v>2</v>
      </c>
      <c r="O138" s="47">
        <v>2</v>
      </c>
      <c r="P138" s="47">
        <v>3</v>
      </c>
      <c r="Q138" s="47">
        <v>1</v>
      </c>
      <c r="R138" s="46">
        <v>0</v>
      </c>
      <c r="S138" s="31">
        <f t="shared" si="4"/>
        <v>8</v>
      </c>
      <c r="T138" s="31">
        <f>ROUND(AVERAGEIF($A$3:$A$151,A138,$S$3:$S$151),1)</f>
        <v>7.7</v>
      </c>
      <c r="U138" s="36" t="s">
        <v>330</v>
      </c>
      <c r="V138" s="74"/>
      <c r="W138" s="74"/>
      <c r="X138" s="74"/>
    </row>
    <row r="139" spans="1:25" s="66" customFormat="1" ht="60" x14ac:dyDescent="0.25">
      <c r="A139" s="39" t="s">
        <v>405</v>
      </c>
      <c r="B139" s="3"/>
      <c r="C139" s="3"/>
      <c r="D139" s="43" t="s">
        <v>407</v>
      </c>
      <c r="E139" s="44" t="s">
        <v>438</v>
      </c>
      <c r="F139" s="43" t="s">
        <v>366</v>
      </c>
      <c r="G139" s="43" t="s">
        <v>367</v>
      </c>
      <c r="H139" s="43"/>
      <c r="I139" s="43" t="s">
        <v>260</v>
      </c>
      <c r="J139" s="5">
        <v>1</v>
      </c>
      <c r="K139" s="43" t="s">
        <v>210</v>
      </c>
      <c r="L139" s="32" t="s">
        <v>210</v>
      </c>
      <c r="M139" s="43" t="s">
        <v>434</v>
      </c>
      <c r="N139" s="47">
        <v>2</v>
      </c>
      <c r="O139" s="47">
        <v>2</v>
      </c>
      <c r="P139" s="47">
        <v>2</v>
      </c>
      <c r="Q139" s="47">
        <v>1</v>
      </c>
      <c r="R139" s="46">
        <v>0</v>
      </c>
      <c r="S139" s="31">
        <f t="shared" si="4"/>
        <v>7</v>
      </c>
      <c r="T139" s="31">
        <f>ROUND(AVERAGEIF($A$3:$A$151,A139,$S$3:$S$151),1)</f>
        <v>7.7</v>
      </c>
      <c r="U139" s="36" t="s">
        <v>330</v>
      </c>
      <c r="V139" s="74"/>
      <c r="W139" s="74"/>
      <c r="X139" s="74"/>
      <c r="Y139" s="22"/>
    </row>
    <row r="140" spans="1:25" s="66" customFormat="1" ht="45" x14ac:dyDescent="0.25">
      <c r="A140" s="39" t="s">
        <v>405</v>
      </c>
      <c r="B140" s="3"/>
      <c r="C140" s="3"/>
      <c r="D140" s="43" t="s">
        <v>407</v>
      </c>
      <c r="E140" s="44" t="s">
        <v>441</v>
      </c>
      <c r="F140" s="43" t="s">
        <v>14</v>
      </c>
      <c r="G140" s="43" t="s">
        <v>20</v>
      </c>
      <c r="H140" s="43"/>
      <c r="I140" s="43" t="s">
        <v>260</v>
      </c>
      <c r="J140" s="5">
        <v>1</v>
      </c>
      <c r="K140" s="43" t="s">
        <v>210</v>
      </c>
      <c r="L140" s="32" t="s">
        <v>210</v>
      </c>
      <c r="M140" s="43" t="s">
        <v>377</v>
      </c>
      <c r="N140" s="47">
        <v>2</v>
      </c>
      <c r="O140" s="47">
        <v>2</v>
      </c>
      <c r="P140" s="47">
        <v>0</v>
      </c>
      <c r="Q140" s="47">
        <v>2</v>
      </c>
      <c r="R140" s="46">
        <v>0</v>
      </c>
      <c r="S140" s="31">
        <f t="shared" si="4"/>
        <v>6</v>
      </c>
      <c r="T140" s="31">
        <f>ROUND(AVERAGEIF($A$3:$A$151,A140,$S$3:$S$151),1)</f>
        <v>7.7</v>
      </c>
      <c r="U140" s="36" t="s">
        <v>330</v>
      </c>
      <c r="V140" s="74"/>
      <c r="W140" s="74"/>
      <c r="X140" s="74"/>
      <c r="Y140" s="22"/>
    </row>
    <row r="141" spans="1:25" s="66" customFormat="1" ht="63" customHeight="1" x14ac:dyDescent="0.25">
      <c r="A141" s="39" t="s">
        <v>405</v>
      </c>
      <c r="B141" s="3"/>
      <c r="C141" s="3"/>
      <c r="D141" s="43" t="s">
        <v>407</v>
      </c>
      <c r="E141" s="44" t="s">
        <v>442</v>
      </c>
      <c r="F141" s="43" t="s">
        <v>19</v>
      </c>
      <c r="G141" s="43" t="s">
        <v>21</v>
      </c>
      <c r="H141" s="43"/>
      <c r="I141" s="43" t="s">
        <v>260</v>
      </c>
      <c r="J141" s="5">
        <v>1</v>
      </c>
      <c r="K141" s="43" t="s">
        <v>210</v>
      </c>
      <c r="L141" s="32" t="s">
        <v>210</v>
      </c>
      <c r="M141" s="43" t="s">
        <v>436</v>
      </c>
      <c r="N141" s="47">
        <v>3</v>
      </c>
      <c r="O141" s="47">
        <v>2</v>
      </c>
      <c r="P141" s="47">
        <v>2</v>
      </c>
      <c r="Q141" s="47">
        <v>1</v>
      </c>
      <c r="R141" s="46">
        <v>0</v>
      </c>
      <c r="S141" s="31">
        <f t="shared" si="4"/>
        <v>8</v>
      </c>
      <c r="T141" s="31">
        <f>ROUND(AVERAGEIF($A$3:$A$151,A141,$S$3:$S$151),1)</f>
        <v>7.7</v>
      </c>
      <c r="U141" s="36" t="s">
        <v>330</v>
      </c>
      <c r="V141" s="74"/>
      <c r="W141" s="74"/>
      <c r="X141" s="74"/>
      <c r="Y141" s="22"/>
    </row>
    <row r="142" spans="1:25" s="66" customFormat="1" ht="60" x14ac:dyDescent="0.25">
      <c r="A142" s="39" t="s">
        <v>405</v>
      </c>
      <c r="B142" s="3"/>
      <c r="C142" s="3"/>
      <c r="D142" s="43" t="s">
        <v>406</v>
      </c>
      <c r="E142" s="44" t="s">
        <v>334</v>
      </c>
      <c r="F142" s="43" t="s">
        <v>78</v>
      </c>
      <c r="G142" s="43" t="s">
        <v>371</v>
      </c>
      <c r="H142" s="43"/>
      <c r="I142" s="43" t="s">
        <v>260</v>
      </c>
      <c r="J142" s="5" t="s">
        <v>210</v>
      </c>
      <c r="K142" s="43" t="s">
        <v>210</v>
      </c>
      <c r="L142" s="43">
        <v>1</v>
      </c>
      <c r="M142" s="43" t="s">
        <v>408</v>
      </c>
      <c r="N142" s="47">
        <v>2</v>
      </c>
      <c r="O142" s="47">
        <v>2</v>
      </c>
      <c r="P142" s="47">
        <v>0</v>
      </c>
      <c r="Q142" s="47">
        <v>1</v>
      </c>
      <c r="R142" s="46">
        <v>2</v>
      </c>
      <c r="S142" s="31">
        <f t="shared" si="4"/>
        <v>7</v>
      </c>
      <c r="T142" s="31">
        <f>ROUND(AVERAGEIF($A$3:$A$151,A142,$S$3:$S$151),1)</f>
        <v>7.7</v>
      </c>
      <c r="U142" s="36" t="s">
        <v>330</v>
      </c>
      <c r="V142" s="74"/>
      <c r="W142" s="74"/>
      <c r="X142" s="74"/>
      <c r="Y142" s="22"/>
    </row>
    <row r="143" spans="1:25" s="66" customFormat="1" ht="30" x14ac:dyDescent="0.25">
      <c r="A143" s="39" t="s">
        <v>405</v>
      </c>
      <c r="B143" s="20"/>
      <c r="C143" s="3"/>
      <c r="D143" s="43" t="s">
        <v>406</v>
      </c>
      <c r="E143" s="43" t="s">
        <v>4</v>
      </c>
      <c r="F143" s="43" t="s">
        <v>85</v>
      </c>
      <c r="G143" s="43" t="s">
        <v>6</v>
      </c>
      <c r="H143" s="43"/>
      <c r="I143" s="43" t="s">
        <v>191</v>
      </c>
      <c r="J143" s="5"/>
      <c r="K143" s="43" t="s">
        <v>210</v>
      </c>
      <c r="L143" s="32">
        <v>2</v>
      </c>
      <c r="M143" s="43" t="s">
        <v>425</v>
      </c>
      <c r="N143" s="47">
        <v>2</v>
      </c>
      <c r="O143" s="47">
        <v>2</v>
      </c>
      <c r="P143" s="47">
        <v>0</v>
      </c>
      <c r="Q143" s="47">
        <v>3</v>
      </c>
      <c r="R143" s="46">
        <v>0</v>
      </c>
      <c r="S143" s="31">
        <f t="shared" si="4"/>
        <v>7</v>
      </c>
      <c r="T143" s="31">
        <f>ROUND(AVERAGEIF($A$3:$A$151,A143,$S$3:$S$151),1)</f>
        <v>7.7</v>
      </c>
      <c r="U143" s="36" t="s">
        <v>330</v>
      </c>
      <c r="V143" s="74"/>
      <c r="W143" s="74"/>
      <c r="X143" s="74"/>
      <c r="Y143" s="22"/>
    </row>
    <row r="144" spans="1:25" s="66" customFormat="1" ht="42.75" customHeight="1" x14ac:dyDescent="0.25">
      <c r="A144" s="39" t="s">
        <v>405</v>
      </c>
      <c r="B144" s="3"/>
      <c r="C144" s="3"/>
      <c r="D144" s="43" t="s">
        <v>406</v>
      </c>
      <c r="E144" s="43" t="s">
        <v>88</v>
      </c>
      <c r="F144" s="43" t="s">
        <v>212</v>
      </c>
      <c r="G144" s="43" t="s">
        <v>89</v>
      </c>
      <c r="H144" s="43" t="s">
        <v>90</v>
      </c>
      <c r="I144" s="43" t="s">
        <v>286</v>
      </c>
      <c r="J144" s="5" t="s">
        <v>210</v>
      </c>
      <c r="K144" s="43" t="s">
        <v>210</v>
      </c>
      <c r="L144" s="32">
        <v>1</v>
      </c>
      <c r="M144" s="43" t="s">
        <v>337</v>
      </c>
      <c r="N144" s="47">
        <v>3</v>
      </c>
      <c r="O144" s="47">
        <v>2</v>
      </c>
      <c r="P144" s="47">
        <v>0</v>
      </c>
      <c r="Q144" s="47">
        <v>1</v>
      </c>
      <c r="R144" s="46">
        <v>0</v>
      </c>
      <c r="S144" s="31">
        <f t="shared" si="4"/>
        <v>6</v>
      </c>
      <c r="T144" s="31">
        <f>ROUND(AVERAGEIF($A$3:$A$151,A144,$S$3:$S$151),1)</f>
        <v>7.7</v>
      </c>
      <c r="U144" s="36" t="s">
        <v>330</v>
      </c>
      <c r="V144" s="74"/>
      <c r="W144" s="74"/>
      <c r="X144" s="74"/>
      <c r="Y144" s="22"/>
    </row>
    <row r="145" spans="1:25" s="66" customFormat="1" ht="45" x14ac:dyDescent="0.25">
      <c r="A145" s="39" t="s">
        <v>405</v>
      </c>
      <c r="B145" s="3"/>
      <c r="C145" s="3"/>
      <c r="D145" s="43" t="s">
        <v>407</v>
      </c>
      <c r="E145" s="44" t="s">
        <v>440</v>
      </c>
      <c r="F145" s="43" t="s">
        <v>368</v>
      </c>
      <c r="G145" s="43" t="s">
        <v>19</v>
      </c>
      <c r="H145" s="43"/>
      <c r="I145" s="43" t="s">
        <v>260</v>
      </c>
      <c r="J145" s="5">
        <v>1</v>
      </c>
      <c r="K145" s="43" t="s">
        <v>210</v>
      </c>
      <c r="L145" s="32" t="s">
        <v>210</v>
      </c>
      <c r="M145" s="43" t="s">
        <v>433</v>
      </c>
      <c r="N145" s="47">
        <v>3</v>
      </c>
      <c r="O145" s="47">
        <v>2</v>
      </c>
      <c r="P145" s="47">
        <v>0</v>
      </c>
      <c r="Q145" s="47">
        <v>1</v>
      </c>
      <c r="R145" s="46">
        <v>0</v>
      </c>
      <c r="S145" s="31">
        <f t="shared" si="4"/>
        <v>6</v>
      </c>
      <c r="T145" s="31">
        <f>ROUND(AVERAGEIF($A$3:$A$151,A145,$S$3:$S$151),1)</f>
        <v>7.7</v>
      </c>
      <c r="U145" s="36" t="s">
        <v>330</v>
      </c>
      <c r="V145" s="74"/>
      <c r="W145" s="74"/>
      <c r="X145" s="74"/>
      <c r="Y145" s="22"/>
    </row>
    <row r="146" spans="1:25" s="66" customFormat="1" ht="44.25" customHeight="1" x14ac:dyDescent="0.25">
      <c r="A146" s="39" t="s">
        <v>405</v>
      </c>
      <c r="B146" s="3"/>
      <c r="C146" s="3"/>
      <c r="D146" s="43" t="s">
        <v>407</v>
      </c>
      <c r="E146" s="44" t="s">
        <v>443</v>
      </c>
      <c r="F146" s="43" t="s">
        <v>321</v>
      </c>
      <c r="G146" s="43" t="s">
        <v>22</v>
      </c>
      <c r="H146" s="43"/>
      <c r="I146" s="43" t="s">
        <v>260</v>
      </c>
      <c r="J146" s="5">
        <v>1</v>
      </c>
      <c r="K146" s="43" t="s">
        <v>210</v>
      </c>
      <c r="L146" s="32" t="s">
        <v>210</v>
      </c>
      <c r="M146" s="43" t="s">
        <v>23</v>
      </c>
      <c r="N146" s="47">
        <v>2</v>
      </c>
      <c r="O146" s="47">
        <v>2</v>
      </c>
      <c r="P146" s="47">
        <v>0</v>
      </c>
      <c r="Q146" s="47">
        <v>2</v>
      </c>
      <c r="R146" s="46">
        <v>0</v>
      </c>
      <c r="S146" s="31">
        <f t="shared" si="4"/>
        <v>6</v>
      </c>
      <c r="T146" s="31">
        <f>ROUND(AVERAGEIF($A$3:$A$151,A146,$S$3:$S$151),1)</f>
        <v>7.7</v>
      </c>
      <c r="U146" s="36" t="s">
        <v>330</v>
      </c>
      <c r="V146" s="74"/>
      <c r="W146" s="74"/>
      <c r="X146" s="74"/>
      <c r="Y146" s="22"/>
    </row>
    <row r="147" spans="1:25" s="22" customFormat="1" ht="42.75" customHeight="1" x14ac:dyDescent="0.25">
      <c r="A147" s="39" t="s">
        <v>405</v>
      </c>
      <c r="B147" s="3"/>
      <c r="C147" s="3"/>
      <c r="D147" s="43" t="s">
        <v>406</v>
      </c>
      <c r="E147" s="44" t="s">
        <v>335</v>
      </c>
      <c r="F147" s="43" t="s">
        <v>20</v>
      </c>
      <c r="G147" s="43" t="s">
        <v>27</v>
      </c>
      <c r="H147" s="43"/>
      <c r="I147" s="43" t="s">
        <v>260</v>
      </c>
      <c r="J147" s="5" t="s">
        <v>210</v>
      </c>
      <c r="K147" s="43" t="s">
        <v>210</v>
      </c>
      <c r="L147" s="43">
        <v>1</v>
      </c>
      <c r="M147" s="43" t="s">
        <v>28</v>
      </c>
      <c r="N147" s="47">
        <v>2</v>
      </c>
      <c r="O147" s="47">
        <v>2</v>
      </c>
      <c r="P147" s="47">
        <v>0</v>
      </c>
      <c r="Q147" s="47">
        <v>1</v>
      </c>
      <c r="R147" s="46">
        <v>2</v>
      </c>
      <c r="S147" s="31">
        <f t="shared" si="4"/>
        <v>7</v>
      </c>
      <c r="T147" s="31">
        <f>ROUND(AVERAGEIF($A$3:$A$151,A147,$S$3:$S$151),1)</f>
        <v>7.7</v>
      </c>
      <c r="U147" s="36" t="s">
        <v>330</v>
      </c>
      <c r="V147" s="74"/>
      <c r="W147" s="74"/>
      <c r="X147" s="74"/>
    </row>
    <row r="148" spans="1:25" s="22" customFormat="1" ht="27" customHeight="1" x14ac:dyDescent="0.25">
      <c r="A148" s="39" t="s">
        <v>405</v>
      </c>
      <c r="B148" s="3"/>
      <c r="C148" s="3"/>
      <c r="D148" s="43" t="s">
        <v>406</v>
      </c>
      <c r="E148" s="44" t="s">
        <v>322</v>
      </c>
      <c r="F148" s="43" t="s">
        <v>16</v>
      </c>
      <c r="G148" s="43" t="s">
        <v>78</v>
      </c>
      <c r="H148" s="43"/>
      <c r="I148" s="43" t="s">
        <v>286</v>
      </c>
      <c r="J148" s="5" t="s">
        <v>210</v>
      </c>
      <c r="K148" s="45" t="s">
        <v>210</v>
      </c>
      <c r="L148" s="43">
        <v>1</v>
      </c>
      <c r="M148" s="43" t="s">
        <v>375</v>
      </c>
      <c r="N148" s="47">
        <v>3</v>
      </c>
      <c r="O148" s="47">
        <v>2</v>
      </c>
      <c r="P148" s="47">
        <v>0</v>
      </c>
      <c r="Q148" s="47">
        <v>0</v>
      </c>
      <c r="R148" s="46">
        <v>0</v>
      </c>
      <c r="S148" s="31">
        <f t="shared" si="4"/>
        <v>5</v>
      </c>
      <c r="T148" s="31">
        <f>ROUND(AVERAGEIF($A$3:$A$151,A148,$S$3:$S$151),1)</f>
        <v>7.7</v>
      </c>
      <c r="U148" s="36" t="s">
        <v>330</v>
      </c>
      <c r="V148" s="74"/>
      <c r="W148" s="74"/>
      <c r="X148" s="74"/>
    </row>
    <row r="149" spans="1:25" s="22" customFormat="1" ht="27" customHeight="1" x14ac:dyDescent="0.25">
      <c r="A149" s="39" t="s">
        <v>405</v>
      </c>
      <c r="B149" s="3"/>
      <c r="C149" s="3"/>
      <c r="D149" s="43" t="s">
        <v>407</v>
      </c>
      <c r="E149" s="44" t="s">
        <v>438</v>
      </c>
      <c r="F149" s="43" t="s">
        <v>16</v>
      </c>
      <c r="G149" s="43" t="s">
        <v>366</v>
      </c>
      <c r="H149" s="43"/>
      <c r="I149" s="43" t="s">
        <v>260</v>
      </c>
      <c r="J149" s="5">
        <v>1</v>
      </c>
      <c r="K149" s="45" t="s">
        <v>210</v>
      </c>
      <c r="L149" s="32" t="s">
        <v>210</v>
      </c>
      <c r="M149" s="43" t="s">
        <v>433</v>
      </c>
      <c r="N149" s="47">
        <v>2</v>
      </c>
      <c r="O149" s="47">
        <v>2</v>
      </c>
      <c r="P149" s="47">
        <v>0</v>
      </c>
      <c r="Q149" s="47">
        <v>1</v>
      </c>
      <c r="R149" s="46">
        <v>0</v>
      </c>
      <c r="S149" s="31">
        <f t="shared" si="4"/>
        <v>5</v>
      </c>
      <c r="T149" s="31">
        <f>ROUND(AVERAGEIF($A$3:$A$151,A149,$S$3:$S$151),1)</f>
        <v>7.7</v>
      </c>
      <c r="U149" s="36" t="s">
        <v>330</v>
      </c>
      <c r="V149" s="74"/>
      <c r="W149" s="74"/>
      <c r="X149" s="74"/>
    </row>
    <row r="150" spans="1:25" s="22" customFormat="1" ht="27" customHeight="1" x14ac:dyDescent="0.25">
      <c r="A150" s="39" t="s">
        <v>405</v>
      </c>
      <c r="B150" s="3"/>
      <c r="C150" s="3"/>
      <c r="D150" s="43" t="s">
        <v>407</v>
      </c>
      <c r="E150" s="44" t="s">
        <v>439</v>
      </c>
      <c r="F150" s="43" t="s">
        <v>18</v>
      </c>
      <c r="G150" s="43" t="s">
        <v>17</v>
      </c>
      <c r="H150" s="43"/>
      <c r="I150" s="43" t="s">
        <v>260</v>
      </c>
      <c r="J150" s="5">
        <v>1</v>
      </c>
      <c r="K150" s="43" t="s">
        <v>210</v>
      </c>
      <c r="L150" s="32" t="s">
        <v>210</v>
      </c>
      <c r="M150" s="43" t="s">
        <v>435</v>
      </c>
      <c r="N150" s="47">
        <v>2</v>
      </c>
      <c r="O150" s="47">
        <v>2</v>
      </c>
      <c r="P150" s="47">
        <v>0</v>
      </c>
      <c r="Q150" s="47">
        <v>1</v>
      </c>
      <c r="R150" s="46">
        <v>0</v>
      </c>
      <c r="S150" s="31">
        <f t="shared" si="4"/>
        <v>5</v>
      </c>
      <c r="T150" s="31">
        <f>ROUND(AVERAGEIF($A$3:$A$151,A150,$S$3:$S$151),1)</f>
        <v>7.7</v>
      </c>
      <c r="U150" s="36" t="s">
        <v>330</v>
      </c>
      <c r="V150" s="74"/>
      <c r="W150" s="74"/>
      <c r="X150" s="74"/>
    </row>
    <row r="151" spans="1:25" s="22" customFormat="1" ht="27" customHeight="1" x14ac:dyDescent="0.25">
      <c r="A151" s="39" t="s">
        <v>405</v>
      </c>
      <c r="B151" s="3"/>
      <c r="C151" s="3"/>
      <c r="D151" s="43" t="s">
        <v>406</v>
      </c>
      <c r="E151" s="44" t="s">
        <v>323</v>
      </c>
      <c r="F151" s="43" t="s">
        <v>78</v>
      </c>
      <c r="G151" s="43" t="s">
        <v>29</v>
      </c>
      <c r="H151" s="43"/>
      <c r="I151" s="43" t="s">
        <v>286</v>
      </c>
      <c r="J151" s="5" t="s">
        <v>210</v>
      </c>
      <c r="K151" s="43" t="s">
        <v>210</v>
      </c>
      <c r="L151" s="43">
        <v>1</v>
      </c>
      <c r="M151" s="43" t="s">
        <v>30</v>
      </c>
      <c r="N151" s="47">
        <v>2</v>
      </c>
      <c r="O151" s="47">
        <v>1</v>
      </c>
      <c r="P151" s="47">
        <v>0</v>
      </c>
      <c r="Q151" s="47">
        <v>1</v>
      </c>
      <c r="R151" s="46">
        <v>0</v>
      </c>
      <c r="S151" s="31">
        <f t="shared" si="4"/>
        <v>4</v>
      </c>
      <c r="T151" s="31">
        <f>ROUND(AVERAGEIF($A$3:$A$151,A151,$S$3:$S$151),1)</f>
        <v>7.7</v>
      </c>
      <c r="U151" s="36" t="s">
        <v>332</v>
      </c>
      <c r="V151" s="74"/>
      <c r="W151" s="74"/>
      <c r="X151" s="74"/>
    </row>
  </sheetData>
  <autoFilter ref="A2:Y151">
    <sortState ref="A3:V151">
      <sortCondition descending="1" ref="T2:T151"/>
    </sortState>
  </autoFilter>
  <sortState ref="A3:W145">
    <sortCondition descending="1" ref="T3:T145"/>
    <sortCondition ref="A3:A145"/>
    <sortCondition descending="1" ref="S3:S145"/>
  </sortState>
  <dataConsolidate/>
  <customSheetViews>
    <customSheetView guid="{CC3AB42F-66AB-4B87-AF8C-28C61F9957F1}" scale="80" showPageBreaks="1" fitToPage="1" printArea="1" showAutoFilter="1" hiddenColumns="1" topLeftCell="D1">
      <pane ySplit="2" topLeftCell="A3" activePane="bottomLeft" state="frozen"/>
      <selection pane="bottomLeft" activeCell="V10" sqref="V10"/>
      <pageMargins left="0.25" right="0.25" top="0.75" bottom="0.75" header="0.3" footer="0.3"/>
      <pageSetup paperSize="17" scale="70" fitToHeight="0" orientation="landscape" horizontalDpi="1200" verticalDpi="1200" r:id="rId1"/>
      <headerFooter>
        <oddHeader>&amp;RATTACHMENT 3</oddHeader>
      </headerFooter>
      <autoFilter ref="A2:Y151">
        <sortState ref="A3:V151">
          <sortCondition descending="1" ref="T2:T151"/>
        </sortState>
      </autoFilter>
    </customSheetView>
    <customSheetView guid="{8717E5CD-27D0-4511-B0F3-39331B1FF78A}" scale="70" fitToPage="1" showAutoFilter="1" hiddenColumns="1">
      <pane ySplit="2" topLeftCell="A21" activePane="bottomLeft" state="frozen"/>
      <selection pane="bottomLeft" activeCell="I26" sqref="I26"/>
      <pageMargins left="0.25" right="0.25" top="0.75" bottom="0.75" header="0.3" footer="0.3"/>
      <pageSetup paperSize="3" scale="62" fitToHeight="0" orientation="landscape" verticalDpi="1200" r:id="rId2"/>
      <autoFilter ref="A2:V151">
        <sortState ref="A3:Z148">
          <sortCondition descending="1" ref="T2:T148"/>
        </sortState>
      </autoFilter>
    </customSheetView>
    <customSheetView guid="{6A9EC007-4EC7-4C7B-A4CF-31CA40AFBF48}" scale="80" fitToPage="1" printArea="1" showAutoFilter="1" hiddenColumns="1">
      <pane ySplit="2" topLeftCell="A3" activePane="bottomLeft" state="frozen"/>
      <selection pane="bottomLeft" activeCell="K6" sqref="K6"/>
      <pageMargins left="0.25" right="0.25" top="0.75" bottom="0.75" header="0.3" footer="0.3"/>
      <pageSetup paperSize="3" scale="61" fitToHeight="0" orientation="landscape" verticalDpi="1200" r:id="rId3"/>
      <autoFilter ref="A2:V151">
        <sortState ref="A3:V151">
          <sortCondition descending="1" ref="T2:T151"/>
        </sortState>
      </autoFilter>
    </customSheetView>
  </customSheetViews>
  <mergeCells count="1">
    <mergeCell ref="A1:U1"/>
  </mergeCells>
  <pageMargins left="0.25" right="0.25" top="0.75" bottom="0.75" header="0.3" footer="0.3"/>
  <pageSetup paperSize="17" scale="70" fitToHeight="0" orientation="landscape" horizontalDpi="1200" verticalDpi="1200" r:id="rId4"/>
  <headerFooter>
    <oddHeader>&amp;RATTACHMENT 3</oddHeader>
  </headerFooter>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6"/>
  <sheetViews>
    <sheetView workbookViewId="0">
      <pane ySplit="1" topLeftCell="A2" activePane="bottomLeft" state="frozen"/>
      <selection pane="bottomLeft" activeCell="A2" sqref="A2:B2"/>
    </sheetView>
  </sheetViews>
  <sheetFormatPr defaultColWidth="9.140625" defaultRowHeight="15" x14ac:dyDescent="0.25"/>
  <cols>
    <col min="1" max="4" width="9.140625" style="6"/>
    <col min="5" max="7" width="30.140625" style="10" customWidth="1"/>
    <col min="8" max="8" width="49.28515625" style="10" customWidth="1"/>
    <col min="9" max="9" width="27.7109375" style="6" hidden="1" customWidth="1"/>
    <col min="10" max="10" width="32.85546875" style="10" hidden="1" customWidth="1"/>
    <col min="11" max="16384" width="9.140625" style="6"/>
  </cols>
  <sheetData>
    <row r="1" spans="1:28" ht="29.25" customHeight="1" x14ac:dyDescent="0.25">
      <c r="A1" s="7" t="s">
        <v>0</v>
      </c>
      <c r="B1" s="7"/>
      <c r="C1" s="7"/>
      <c r="D1" s="7"/>
      <c r="E1" s="7" t="s">
        <v>94</v>
      </c>
      <c r="F1" s="7"/>
      <c r="G1" s="7"/>
      <c r="H1" s="8" t="s">
        <v>95</v>
      </c>
      <c r="I1" s="7" t="s">
        <v>96</v>
      </c>
      <c r="J1" s="8" t="s">
        <v>97</v>
      </c>
      <c r="Z1" s="6" t="s">
        <v>98</v>
      </c>
      <c r="AA1" s="6" t="s">
        <v>99</v>
      </c>
      <c r="AB1" s="6" t="s">
        <v>100</v>
      </c>
    </row>
    <row r="2" spans="1:28" ht="30" x14ac:dyDescent="0.25">
      <c r="A2" s="6">
        <v>1</v>
      </c>
      <c r="E2" s="9" t="s">
        <v>166</v>
      </c>
      <c r="F2" s="9"/>
      <c r="G2" s="9"/>
      <c r="H2" s="10" t="s">
        <v>111</v>
      </c>
      <c r="I2" s="6" t="s">
        <v>167</v>
      </c>
      <c r="J2" s="10" t="s">
        <v>132</v>
      </c>
    </row>
    <row r="3" spans="1:28" ht="30" x14ac:dyDescent="0.25">
      <c r="A3" s="6">
        <v>1</v>
      </c>
      <c r="E3" s="12" t="s">
        <v>168</v>
      </c>
      <c r="F3" s="12"/>
      <c r="G3" s="12"/>
      <c r="H3" s="13" t="s">
        <v>169</v>
      </c>
      <c r="I3" s="13" t="s">
        <v>167</v>
      </c>
      <c r="J3" s="13" t="s">
        <v>132</v>
      </c>
    </row>
    <row r="4" spans="1:28" ht="30" x14ac:dyDescent="0.25">
      <c r="A4" s="6">
        <v>1</v>
      </c>
      <c r="E4" s="14" t="s">
        <v>60</v>
      </c>
      <c r="F4" s="14"/>
      <c r="G4" s="14"/>
      <c r="H4" s="1" t="s">
        <v>170</v>
      </c>
      <c r="I4" s="1" t="s">
        <v>167</v>
      </c>
      <c r="J4" s="10" t="s">
        <v>132</v>
      </c>
    </row>
    <row r="5" spans="1:28" ht="30" x14ac:dyDescent="0.25">
      <c r="A5" s="16">
        <v>1</v>
      </c>
      <c r="B5" s="16"/>
      <c r="C5" s="16"/>
      <c r="D5" s="16"/>
      <c r="E5" s="17" t="s">
        <v>181</v>
      </c>
      <c r="F5" s="17"/>
      <c r="G5" s="17"/>
      <c r="H5" s="18" t="s">
        <v>105</v>
      </c>
      <c r="I5" s="16" t="s">
        <v>167</v>
      </c>
      <c r="J5" s="18" t="s">
        <v>132</v>
      </c>
      <c r="K5" s="16"/>
      <c r="L5" s="16"/>
      <c r="M5" s="16"/>
      <c r="N5" s="16"/>
      <c r="O5" s="16"/>
      <c r="P5" s="16"/>
      <c r="Q5" s="16"/>
      <c r="R5" s="16"/>
      <c r="S5" s="16"/>
      <c r="T5" s="16"/>
      <c r="U5" s="16"/>
      <c r="V5" s="16"/>
      <c r="W5" s="16"/>
      <c r="X5" s="16"/>
      <c r="Y5" s="16"/>
      <c r="Z5" s="16"/>
      <c r="AA5" s="16"/>
      <c r="AB5" s="16"/>
    </row>
    <row r="6" spans="1:28" ht="30" x14ac:dyDescent="0.25">
      <c r="A6" s="6">
        <v>2</v>
      </c>
      <c r="E6" s="9" t="s">
        <v>153</v>
      </c>
      <c r="F6" s="9"/>
      <c r="G6" s="9"/>
      <c r="H6" s="10" t="s">
        <v>119</v>
      </c>
      <c r="I6" s="6" t="s">
        <v>78</v>
      </c>
      <c r="J6" s="10" t="s">
        <v>132</v>
      </c>
    </row>
    <row r="7" spans="1:28" ht="30" x14ac:dyDescent="0.25">
      <c r="A7" s="6">
        <v>2</v>
      </c>
      <c r="E7" s="9" t="s">
        <v>154</v>
      </c>
      <c r="F7" s="9"/>
      <c r="G7" s="9"/>
      <c r="H7" s="10" t="s">
        <v>109</v>
      </c>
      <c r="I7" s="6" t="s">
        <v>78</v>
      </c>
      <c r="J7" s="10" t="s">
        <v>132</v>
      </c>
    </row>
    <row r="8" spans="1:28" x14ac:dyDescent="0.25">
      <c r="A8" s="6">
        <v>2</v>
      </c>
      <c r="E8" s="9" t="s">
        <v>155</v>
      </c>
      <c r="F8" s="9"/>
      <c r="G8" s="9"/>
      <c r="H8" s="10" t="s">
        <v>115</v>
      </c>
      <c r="I8" s="6" t="s">
        <v>78</v>
      </c>
      <c r="J8" s="10" t="s">
        <v>132</v>
      </c>
    </row>
    <row r="9" spans="1:28" x14ac:dyDescent="0.25">
      <c r="A9" s="6">
        <v>2</v>
      </c>
      <c r="E9" s="9" t="s">
        <v>171</v>
      </c>
      <c r="F9" s="9"/>
      <c r="G9" s="9"/>
      <c r="H9" s="10" t="s">
        <v>107</v>
      </c>
      <c r="I9" s="6" t="s">
        <v>7</v>
      </c>
      <c r="J9" s="10" t="s">
        <v>132</v>
      </c>
    </row>
    <row r="10" spans="1:28" x14ac:dyDescent="0.25">
      <c r="A10" s="6">
        <v>2</v>
      </c>
      <c r="E10" s="9" t="s">
        <v>172</v>
      </c>
      <c r="F10" s="9"/>
      <c r="G10" s="9"/>
      <c r="H10" s="10" t="s">
        <v>111</v>
      </c>
      <c r="I10" s="6" t="s">
        <v>7</v>
      </c>
      <c r="J10" s="10" t="s">
        <v>132</v>
      </c>
    </row>
    <row r="11" spans="1:28" ht="30" x14ac:dyDescent="0.25">
      <c r="A11" s="6">
        <v>2</v>
      </c>
      <c r="E11" s="9" t="s">
        <v>177</v>
      </c>
      <c r="F11" s="9"/>
      <c r="G11" s="9"/>
      <c r="H11" s="10" t="s">
        <v>107</v>
      </c>
      <c r="I11" s="6" t="s">
        <v>7</v>
      </c>
      <c r="J11" s="10" t="s">
        <v>132</v>
      </c>
      <c r="K11" s="15"/>
      <c r="L11" s="15"/>
      <c r="M11" s="15"/>
      <c r="N11" s="15"/>
      <c r="O11" s="15"/>
      <c r="P11" s="15"/>
      <c r="Q11" s="15"/>
      <c r="R11" s="15"/>
      <c r="S11" s="15"/>
      <c r="T11" s="15"/>
      <c r="U11" s="15"/>
      <c r="V11" s="15"/>
      <c r="W11" s="15"/>
      <c r="X11" s="15"/>
      <c r="Y11" s="15"/>
      <c r="Z11" s="15"/>
      <c r="AA11" s="15"/>
      <c r="AB11" s="15"/>
    </row>
    <row r="12" spans="1:28" ht="30" x14ac:dyDescent="0.25">
      <c r="A12" s="6">
        <v>3</v>
      </c>
      <c r="E12" s="9" t="s">
        <v>130</v>
      </c>
      <c r="F12" s="9"/>
      <c r="G12" s="9"/>
      <c r="H12" s="10" t="s">
        <v>117</v>
      </c>
      <c r="I12" s="6" t="s">
        <v>131</v>
      </c>
      <c r="J12" s="10" t="s">
        <v>132</v>
      </c>
    </row>
    <row r="13" spans="1:28" ht="45" x14ac:dyDescent="0.25">
      <c r="A13" s="6">
        <v>3</v>
      </c>
      <c r="E13" s="9" t="s">
        <v>152</v>
      </c>
      <c r="F13" s="9"/>
      <c r="G13" s="9"/>
      <c r="H13" s="10" t="s">
        <v>117</v>
      </c>
      <c r="I13" s="6" t="s">
        <v>5</v>
      </c>
      <c r="J13" s="10" t="s">
        <v>132</v>
      </c>
    </row>
    <row r="14" spans="1:28" ht="30" x14ac:dyDescent="0.25">
      <c r="A14" s="6">
        <v>4</v>
      </c>
      <c r="E14" s="9" t="s">
        <v>101</v>
      </c>
      <c r="F14" s="9"/>
      <c r="G14" s="9"/>
      <c r="H14" s="10" t="s">
        <v>102</v>
      </c>
      <c r="I14" s="6" t="s">
        <v>103</v>
      </c>
    </row>
    <row r="15" spans="1:28" x14ac:dyDescent="0.25">
      <c r="A15" s="6">
        <v>4</v>
      </c>
      <c r="E15" s="9" t="s">
        <v>116</v>
      </c>
      <c r="F15" s="9"/>
      <c r="G15" s="9"/>
      <c r="H15" s="10" t="s">
        <v>117</v>
      </c>
      <c r="I15" s="6" t="s">
        <v>103</v>
      </c>
    </row>
    <row r="16" spans="1:28" ht="30" x14ac:dyDescent="0.25">
      <c r="A16" s="6">
        <v>6</v>
      </c>
      <c r="E16" s="12" t="s">
        <v>164</v>
      </c>
      <c r="F16" s="12"/>
      <c r="G16" s="12"/>
      <c r="H16" s="13" t="s">
        <v>165</v>
      </c>
      <c r="I16" s="13" t="s">
        <v>64</v>
      </c>
      <c r="J16" s="13" t="s">
        <v>129</v>
      </c>
    </row>
    <row r="17" spans="1:28" x14ac:dyDescent="0.25">
      <c r="A17" s="6">
        <v>7</v>
      </c>
      <c r="E17" s="9" t="s">
        <v>104</v>
      </c>
      <c r="F17" s="9"/>
      <c r="G17" s="9"/>
      <c r="H17" s="10" t="s">
        <v>105</v>
      </c>
      <c r="I17" s="6" t="s">
        <v>103</v>
      </c>
    </row>
    <row r="18" spans="1:28" x14ac:dyDescent="0.25">
      <c r="A18" s="6">
        <v>7</v>
      </c>
      <c r="E18" s="9" t="s">
        <v>118</v>
      </c>
      <c r="F18" s="9"/>
      <c r="G18" s="9"/>
      <c r="H18" s="10" t="s">
        <v>119</v>
      </c>
      <c r="I18" s="6" t="s">
        <v>103</v>
      </c>
    </row>
    <row r="19" spans="1:28" ht="30" x14ac:dyDescent="0.25">
      <c r="A19" s="6">
        <v>7</v>
      </c>
      <c r="E19" s="9" t="s">
        <v>135</v>
      </c>
      <c r="F19" s="9"/>
      <c r="G19" s="9"/>
      <c r="H19" s="10" t="s">
        <v>102</v>
      </c>
      <c r="I19" s="6" t="s">
        <v>136</v>
      </c>
      <c r="J19" s="10" t="s">
        <v>129</v>
      </c>
    </row>
    <row r="20" spans="1:28" ht="30" x14ac:dyDescent="0.25">
      <c r="A20" s="6">
        <v>7</v>
      </c>
      <c r="E20" s="9" t="s">
        <v>156</v>
      </c>
      <c r="F20" s="9"/>
      <c r="G20" s="9"/>
      <c r="H20" s="10" t="s">
        <v>117</v>
      </c>
      <c r="I20" s="6" t="s">
        <v>157</v>
      </c>
      <c r="J20" s="10" t="s">
        <v>129</v>
      </c>
    </row>
    <row r="21" spans="1:28" ht="30" x14ac:dyDescent="0.25">
      <c r="A21" s="6">
        <v>7</v>
      </c>
      <c r="E21" s="9" t="s">
        <v>158</v>
      </c>
      <c r="F21" s="9"/>
      <c r="G21" s="9"/>
      <c r="H21" s="10" t="s">
        <v>119</v>
      </c>
      <c r="I21" s="6" t="s">
        <v>157</v>
      </c>
      <c r="J21" s="10" t="s">
        <v>129</v>
      </c>
    </row>
    <row r="22" spans="1:28" ht="30" x14ac:dyDescent="0.25">
      <c r="A22" s="6">
        <v>7</v>
      </c>
      <c r="E22" s="12" t="s">
        <v>178</v>
      </c>
      <c r="F22" s="12"/>
      <c r="G22" s="12"/>
      <c r="H22" s="13" t="s">
        <v>179</v>
      </c>
      <c r="I22" s="13"/>
      <c r="J22" s="13"/>
      <c r="K22" s="15"/>
      <c r="L22" s="15"/>
      <c r="M22" s="15"/>
      <c r="N22" s="15"/>
      <c r="O22" s="15"/>
      <c r="P22" s="15"/>
      <c r="Q22" s="15"/>
      <c r="R22" s="15"/>
      <c r="S22" s="15"/>
      <c r="T22" s="15"/>
      <c r="U22" s="15"/>
      <c r="V22" s="15"/>
      <c r="W22" s="15"/>
      <c r="X22" s="15"/>
      <c r="Y22" s="15"/>
      <c r="Z22" s="15"/>
      <c r="AA22" s="15"/>
      <c r="AB22" s="15"/>
    </row>
    <row r="23" spans="1:28" ht="30" x14ac:dyDescent="0.25">
      <c r="A23" s="6">
        <v>8</v>
      </c>
      <c r="E23" s="9" t="s">
        <v>106</v>
      </c>
      <c r="F23" s="9"/>
      <c r="G23" s="9"/>
      <c r="H23" s="10" t="s">
        <v>107</v>
      </c>
      <c r="I23" s="6" t="s">
        <v>103</v>
      </c>
    </row>
    <row r="24" spans="1:28" x14ac:dyDescent="0.25">
      <c r="A24" s="6">
        <v>8</v>
      </c>
      <c r="E24" s="9" t="s">
        <v>108</v>
      </c>
      <c r="F24" s="9"/>
      <c r="G24" s="9"/>
      <c r="H24" s="10" t="s">
        <v>109</v>
      </c>
      <c r="I24" s="6" t="s">
        <v>103</v>
      </c>
    </row>
    <row r="25" spans="1:28" ht="30" x14ac:dyDescent="0.25">
      <c r="A25" s="6">
        <v>8</v>
      </c>
      <c r="E25" s="9" t="s">
        <v>110</v>
      </c>
      <c r="F25" s="9"/>
      <c r="G25" s="9"/>
      <c r="H25" s="10" t="s">
        <v>111</v>
      </c>
      <c r="I25" s="6" t="s">
        <v>103</v>
      </c>
    </row>
    <row r="26" spans="1:28" ht="30" x14ac:dyDescent="0.25">
      <c r="A26" s="6">
        <v>8</v>
      </c>
      <c r="E26" s="9" t="s">
        <v>110</v>
      </c>
      <c r="F26" s="9"/>
      <c r="G26" s="9"/>
      <c r="H26" s="10" t="s">
        <v>105</v>
      </c>
      <c r="I26" s="6" t="s">
        <v>103</v>
      </c>
    </row>
    <row r="27" spans="1:28" x14ac:dyDescent="0.25">
      <c r="A27" s="6">
        <v>8</v>
      </c>
      <c r="E27" s="9" t="s">
        <v>112</v>
      </c>
      <c r="F27" s="9"/>
      <c r="G27" s="9"/>
      <c r="H27" s="10" t="s">
        <v>102</v>
      </c>
      <c r="I27" s="6" t="s">
        <v>103</v>
      </c>
    </row>
    <row r="28" spans="1:28" ht="30" x14ac:dyDescent="0.25">
      <c r="A28" s="6">
        <v>8</v>
      </c>
      <c r="E28" s="9" t="s">
        <v>113</v>
      </c>
      <c r="F28" s="9"/>
      <c r="G28" s="9"/>
      <c r="H28" s="10" t="s">
        <v>105</v>
      </c>
      <c r="I28" s="6" t="s">
        <v>103</v>
      </c>
    </row>
    <row r="29" spans="1:28" x14ac:dyDescent="0.25">
      <c r="A29" s="6">
        <v>8</v>
      </c>
      <c r="E29" s="9" t="s">
        <v>114</v>
      </c>
      <c r="F29" s="9"/>
      <c r="G29" s="9"/>
      <c r="H29" s="10" t="s">
        <v>115</v>
      </c>
      <c r="I29" s="6" t="s">
        <v>103</v>
      </c>
    </row>
    <row r="30" spans="1:28" ht="30" x14ac:dyDescent="0.25">
      <c r="A30" s="6">
        <v>8</v>
      </c>
      <c r="E30" s="9" t="s">
        <v>121</v>
      </c>
      <c r="F30" s="9"/>
      <c r="G30" s="9"/>
      <c r="H30" s="10" t="s">
        <v>105</v>
      </c>
      <c r="I30" s="6" t="s">
        <v>103</v>
      </c>
    </row>
    <row r="31" spans="1:28" ht="30" x14ac:dyDescent="0.25">
      <c r="A31" s="6">
        <v>11</v>
      </c>
      <c r="E31" s="9" t="s">
        <v>127</v>
      </c>
      <c r="F31" s="9"/>
      <c r="G31" s="9"/>
      <c r="H31" s="10" t="s">
        <v>115</v>
      </c>
      <c r="I31" s="6" t="s">
        <v>128</v>
      </c>
      <c r="J31" s="10" t="s">
        <v>129</v>
      </c>
      <c r="K31" s="11"/>
    </row>
    <row r="32" spans="1:28" ht="30" x14ac:dyDescent="0.25">
      <c r="A32" s="6">
        <v>11</v>
      </c>
      <c r="E32" s="9" t="s">
        <v>137</v>
      </c>
      <c r="F32" s="9"/>
      <c r="G32" s="9"/>
      <c r="H32" s="10" t="s">
        <v>115</v>
      </c>
      <c r="I32" s="6" t="s">
        <v>136</v>
      </c>
      <c r="J32" s="10" t="s">
        <v>129</v>
      </c>
    </row>
    <row r="33" spans="1:28" ht="30" x14ac:dyDescent="0.25">
      <c r="A33" s="6">
        <v>11</v>
      </c>
      <c r="E33" s="9" t="s">
        <v>138</v>
      </c>
      <c r="F33" s="9"/>
      <c r="G33" s="9"/>
      <c r="H33" s="10" t="s">
        <v>139</v>
      </c>
      <c r="I33" s="6" t="s">
        <v>136</v>
      </c>
      <c r="J33" s="10" t="s">
        <v>129</v>
      </c>
    </row>
    <row r="34" spans="1:28" ht="30" x14ac:dyDescent="0.25">
      <c r="A34" s="6">
        <v>11</v>
      </c>
      <c r="E34" s="9" t="s">
        <v>140</v>
      </c>
      <c r="F34" s="9"/>
      <c r="G34" s="9"/>
      <c r="H34" s="10" t="s">
        <v>141</v>
      </c>
      <c r="I34" s="6" t="s">
        <v>136</v>
      </c>
      <c r="J34" s="10" t="s">
        <v>129</v>
      </c>
    </row>
    <row r="35" spans="1:28" ht="30" x14ac:dyDescent="0.25">
      <c r="A35" s="6">
        <v>11</v>
      </c>
      <c r="E35" s="9" t="s">
        <v>142</v>
      </c>
      <c r="F35" s="9"/>
      <c r="G35" s="9"/>
      <c r="H35" s="10" t="s">
        <v>102</v>
      </c>
      <c r="I35" s="6" t="s">
        <v>136</v>
      </c>
      <c r="J35" s="10" t="s">
        <v>129</v>
      </c>
    </row>
    <row r="36" spans="1:28" ht="30" x14ac:dyDescent="0.25">
      <c r="A36" s="6">
        <v>11</v>
      </c>
      <c r="E36" s="9" t="s">
        <v>143</v>
      </c>
      <c r="F36" s="9"/>
      <c r="G36" s="9"/>
      <c r="H36" s="10" t="s">
        <v>141</v>
      </c>
      <c r="I36" s="6" t="s">
        <v>136</v>
      </c>
      <c r="J36" s="10" t="s">
        <v>129</v>
      </c>
    </row>
    <row r="37" spans="1:28" x14ac:dyDescent="0.25">
      <c r="A37" s="6">
        <v>11</v>
      </c>
      <c r="E37" s="9" t="s">
        <v>144</v>
      </c>
      <c r="F37" s="9"/>
      <c r="G37" s="9"/>
      <c r="H37" s="10" t="s">
        <v>109</v>
      </c>
      <c r="I37" s="6" t="s">
        <v>136</v>
      </c>
      <c r="J37" s="10" t="s">
        <v>132</v>
      </c>
    </row>
    <row r="38" spans="1:28" ht="30" x14ac:dyDescent="0.25">
      <c r="A38" s="6">
        <v>12</v>
      </c>
      <c r="E38" s="9" t="s">
        <v>145</v>
      </c>
      <c r="F38" s="9"/>
      <c r="G38" s="9"/>
      <c r="H38" s="10" t="s">
        <v>119</v>
      </c>
      <c r="I38" s="6" t="s">
        <v>136</v>
      </c>
      <c r="J38" s="10" t="s">
        <v>129</v>
      </c>
    </row>
    <row r="39" spans="1:28" ht="30" x14ac:dyDescent="0.25">
      <c r="A39" s="6">
        <v>12</v>
      </c>
      <c r="E39" s="9" t="s">
        <v>145</v>
      </c>
      <c r="F39" s="9"/>
      <c r="G39" s="9"/>
      <c r="H39" s="10" t="s">
        <v>119</v>
      </c>
      <c r="I39" s="6" t="s">
        <v>136</v>
      </c>
      <c r="J39" s="10" t="s">
        <v>129</v>
      </c>
    </row>
    <row r="40" spans="1:28" ht="30" x14ac:dyDescent="0.25">
      <c r="A40" s="6">
        <v>13</v>
      </c>
      <c r="E40" s="9" t="s">
        <v>146</v>
      </c>
      <c r="F40" s="9"/>
      <c r="G40" s="9"/>
      <c r="H40" s="10" t="s">
        <v>147</v>
      </c>
      <c r="I40" s="6" t="s">
        <v>148</v>
      </c>
      <c r="J40" s="10" t="s">
        <v>132</v>
      </c>
    </row>
    <row r="41" spans="1:28" ht="48" customHeight="1" x14ac:dyDescent="0.25">
      <c r="A41" s="6">
        <v>13</v>
      </c>
      <c r="E41" s="9" t="s">
        <v>149</v>
      </c>
      <c r="F41" s="9"/>
      <c r="G41" s="9"/>
      <c r="H41" s="10" t="s">
        <v>111</v>
      </c>
      <c r="I41" s="6" t="s">
        <v>150</v>
      </c>
      <c r="J41" s="10" t="s">
        <v>132</v>
      </c>
    </row>
    <row r="42" spans="1:28" x14ac:dyDescent="0.25">
      <c r="A42" s="6">
        <v>13</v>
      </c>
      <c r="E42" s="9" t="s">
        <v>151</v>
      </c>
      <c r="F42" s="9"/>
      <c r="G42" s="9"/>
      <c r="H42" s="10" t="s">
        <v>105</v>
      </c>
      <c r="I42" s="6" t="s">
        <v>150</v>
      </c>
      <c r="J42" s="10" t="s">
        <v>132</v>
      </c>
    </row>
    <row r="43" spans="1:28" x14ac:dyDescent="0.25">
      <c r="A43" s="6">
        <v>13</v>
      </c>
      <c r="E43" s="9" t="s">
        <v>173</v>
      </c>
      <c r="F43" s="9"/>
      <c r="G43" s="9"/>
      <c r="H43" s="10" t="s">
        <v>174</v>
      </c>
      <c r="I43" s="6" t="s">
        <v>7</v>
      </c>
      <c r="J43" s="10" t="s">
        <v>132</v>
      </c>
    </row>
    <row r="44" spans="1:28" x14ac:dyDescent="0.25">
      <c r="A44" s="6">
        <v>13</v>
      </c>
      <c r="E44" s="9" t="s">
        <v>175</v>
      </c>
      <c r="F44" s="9"/>
      <c r="G44" s="9"/>
      <c r="H44" s="10" t="s">
        <v>176</v>
      </c>
      <c r="I44" s="6" t="s">
        <v>7</v>
      </c>
      <c r="J44" s="10" t="s">
        <v>132</v>
      </c>
    </row>
    <row r="45" spans="1:28" x14ac:dyDescent="0.25">
      <c r="A45" s="6">
        <v>13</v>
      </c>
      <c r="E45" s="14" t="s">
        <v>81</v>
      </c>
      <c r="F45" s="14"/>
      <c r="G45" s="14"/>
      <c r="H45" s="1" t="s">
        <v>180</v>
      </c>
      <c r="I45" s="1"/>
      <c r="J45" s="1"/>
      <c r="K45" s="15"/>
      <c r="L45" s="15"/>
      <c r="M45" s="15"/>
      <c r="N45" s="15"/>
      <c r="O45" s="15"/>
      <c r="P45" s="15"/>
      <c r="Q45" s="15"/>
      <c r="R45" s="15"/>
      <c r="S45" s="15"/>
      <c r="T45" s="15"/>
      <c r="U45" s="15"/>
      <c r="V45" s="15"/>
      <c r="W45" s="15"/>
      <c r="X45" s="15"/>
      <c r="Y45" s="15"/>
      <c r="Z45" s="15"/>
      <c r="AA45" s="15"/>
      <c r="AB45" s="15"/>
    </row>
    <row r="46" spans="1:28" ht="30" x14ac:dyDescent="0.25">
      <c r="E46" s="9" t="s">
        <v>120</v>
      </c>
      <c r="F46" s="9"/>
      <c r="G46" s="9"/>
      <c r="H46" s="10" t="s">
        <v>111</v>
      </c>
      <c r="I46" s="6" t="s">
        <v>103</v>
      </c>
    </row>
    <row r="47" spans="1:28" ht="30" x14ac:dyDescent="0.25">
      <c r="E47" s="9" t="s">
        <v>122</v>
      </c>
      <c r="F47" s="9"/>
      <c r="G47" s="9"/>
      <c r="H47" s="10" t="s">
        <v>117</v>
      </c>
      <c r="I47" s="6" t="s">
        <v>103</v>
      </c>
    </row>
    <row r="48" spans="1:28" s="16" customFormat="1" ht="30" x14ac:dyDescent="0.25">
      <c r="A48" s="6"/>
      <c r="B48" s="6"/>
      <c r="C48" s="6"/>
      <c r="D48" s="6"/>
      <c r="E48" s="9" t="s">
        <v>123</v>
      </c>
      <c r="F48" s="9"/>
      <c r="G48" s="9"/>
      <c r="H48" s="10" t="s">
        <v>111</v>
      </c>
      <c r="I48" s="6" t="s">
        <v>103</v>
      </c>
      <c r="J48" s="10"/>
      <c r="K48" s="6"/>
      <c r="L48" s="6"/>
      <c r="M48" s="6"/>
      <c r="N48" s="6"/>
      <c r="O48" s="6"/>
      <c r="P48" s="6"/>
      <c r="Q48" s="6"/>
      <c r="R48" s="6"/>
      <c r="S48" s="6"/>
      <c r="T48" s="6"/>
      <c r="U48" s="6"/>
      <c r="V48" s="6"/>
      <c r="W48" s="6"/>
      <c r="X48" s="6"/>
      <c r="Y48" s="6"/>
      <c r="Z48" s="6"/>
      <c r="AA48" s="6"/>
      <c r="AB48" s="6"/>
    </row>
    <row r="49" spans="1:28" ht="30" x14ac:dyDescent="0.25">
      <c r="E49" s="9" t="s">
        <v>124</v>
      </c>
      <c r="F49" s="9"/>
      <c r="G49" s="9"/>
      <c r="H49" s="10" t="s">
        <v>111</v>
      </c>
      <c r="I49" s="6" t="s">
        <v>103</v>
      </c>
    </row>
    <row r="50" spans="1:28" ht="30" x14ac:dyDescent="0.25">
      <c r="E50" s="9" t="s">
        <v>125</v>
      </c>
      <c r="F50" s="9"/>
      <c r="G50" s="9"/>
      <c r="H50" s="10" t="s">
        <v>111</v>
      </c>
      <c r="I50" s="6" t="s">
        <v>103</v>
      </c>
      <c r="K50" s="11"/>
    </row>
    <row r="51" spans="1:28" ht="30" x14ac:dyDescent="0.25">
      <c r="E51" s="9" t="s">
        <v>126</v>
      </c>
      <c r="F51" s="9"/>
      <c r="G51" s="9"/>
      <c r="H51" s="10" t="s">
        <v>115</v>
      </c>
      <c r="I51" s="6" t="s">
        <v>103</v>
      </c>
      <c r="K51" s="11"/>
    </row>
    <row r="52" spans="1:28" ht="30" x14ac:dyDescent="0.25">
      <c r="E52" s="9" t="s">
        <v>133</v>
      </c>
      <c r="F52" s="9"/>
      <c r="G52" s="9"/>
      <c r="H52" s="10" t="s">
        <v>111</v>
      </c>
      <c r="I52" s="6" t="s">
        <v>91</v>
      </c>
      <c r="J52" s="10" t="s">
        <v>129</v>
      </c>
    </row>
    <row r="53" spans="1:28" s="15" customFormat="1" ht="30" x14ac:dyDescent="0.25">
      <c r="A53" s="6"/>
      <c r="B53" s="6"/>
      <c r="C53" s="6"/>
      <c r="D53" s="6"/>
      <c r="E53" s="9" t="s">
        <v>134</v>
      </c>
      <c r="F53" s="9"/>
      <c r="G53" s="9"/>
      <c r="H53" s="10" t="s">
        <v>111</v>
      </c>
      <c r="I53" s="6" t="s">
        <v>91</v>
      </c>
      <c r="J53" s="10" t="s">
        <v>129</v>
      </c>
      <c r="K53" s="6"/>
      <c r="L53" s="6"/>
      <c r="M53" s="6"/>
      <c r="N53" s="6"/>
      <c r="O53" s="6"/>
      <c r="P53" s="6"/>
      <c r="Q53" s="6"/>
      <c r="R53" s="6"/>
      <c r="S53" s="6"/>
      <c r="T53" s="6"/>
      <c r="U53" s="6"/>
      <c r="V53" s="6"/>
      <c r="W53" s="6"/>
      <c r="X53" s="6"/>
      <c r="Y53" s="6"/>
      <c r="Z53" s="6"/>
      <c r="AA53" s="6"/>
      <c r="AB53" s="6"/>
    </row>
    <row r="54" spans="1:28" s="15" customFormat="1" ht="30" x14ac:dyDescent="0.25">
      <c r="A54" s="6"/>
      <c r="B54" s="6"/>
      <c r="C54" s="6"/>
      <c r="D54" s="6"/>
      <c r="E54" s="9" t="s">
        <v>159</v>
      </c>
      <c r="F54" s="9"/>
      <c r="G54" s="9"/>
      <c r="H54" s="10" t="s">
        <v>160</v>
      </c>
      <c r="I54" s="6" t="s">
        <v>157</v>
      </c>
      <c r="J54" s="10" t="s">
        <v>129</v>
      </c>
      <c r="K54" s="6"/>
      <c r="L54" s="6"/>
      <c r="M54" s="6"/>
      <c r="N54" s="6"/>
      <c r="O54" s="6"/>
      <c r="P54" s="6"/>
      <c r="Q54" s="6"/>
      <c r="R54" s="6"/>
      <c r="S54" s="6"/>
      <c r="T54" s="6"/>
      <c r="U54" s="6"/>
      <c r="V54" s="6"/>
      <c r="W54" s="6"/>
      <c r="X54" s="6"/>
      <c r="Y54" s="6"/>
      <c r="Z54" s="6"/>
      <c r="AA54" s="6"/>
      <c r="AB54" s="6"/>
    </row>
    <row r="55" spans="1:28" s="15" customFormat="1" ht="30" x14ac:dyDescent="0.25">
      <c r="A55" s="6"/>
      <c r="B55" s="6"/>
      <c r="C55" s="6"/>
      <c r="D55" s="6"/>
      <c r="E55" s="9" t="s">
        <v>161</v>
      </c>
      <c r="F55" s="9"/>
      <c r="G55" s="9"/>
      <c r="H55" s="10" t="s">
        <v>115</v>
      </c>
      <c r="I55" s="6" t="s">
        <v>162</v>
      </c>
      <c r="J55" s="10" t="s">
        <v>163</v>
      </c>
      <c r="K55" s="6"/>
      <c r="L55" s="6"/>
      <c r="M55" s="6"/>
      <c r="N55" s="6"/>
      <c r="O55" s="6"/>
      <c r="P55" s="6"/>
      <c r="Q55" s="6"/>
      <c r="R55" s="6"/>
      <c r="S55" s="6"/>
      <c r="T55" s="6"/>
      <c r="U55" s="6"/>
      <c r="V55" s="6"/>
      <c r="W55" s="6"/>
      <c r="X55" s="6"/>
      <c r="Y55" s="6"/>
      <c r="Z55" s="6"/>
      <c r="AA55" s="6"/>
      <c r="AB55" s="6"/>
    </row>
    <row r="56" spans="1:28" s="15" customFormat="1" x14ac:dyDescent="0.25">
      <c r="E56" s="13"/>
      <c r="F56" s="13"/>
      <c r="G56" s="13"/>
      <c r="H56" s="13"/>
      <c r="J56" s="13"/>
    </row>
  </sheetData>
  <autoFilter ref="A1:AB45">
    <sortState ref="A2:W55">
      <sortCondition ref="A1"/>
    </sortState>
  </autoFilter>
  <customSheetViews>
    <customSheetView guid="{CC3AB42F-66AB-4B87-AF8C-28C61F9957F1}" showAutoFilter="1" hiddenColumns="1" state="hidden">
      <pane ySplit="1" topLeftCell="A2" activePane="bottomLeft" state="frozen"/>
      <selection pane="bottomLeft" activeCell="A2" sqref="A2:B2"/>
      <pageMargins left="0.7" right="0.7" top="0.75" bottom="0.75" header="0.3" footer="0.3"/>
      <pageSetup orientation="portrait" r:id="rId1"/>
      <autoFilter ref="A1:AB45">
        <sortState ref="A2:W55">
          <sortCondition ref="A1"/>
        </sortState>
      </autoFilter>
    </customSheetView>
    <customSheetView guid="{8717E5CD-27D0-4511-B0F3-39331B1FF78A}" showAutoFilter="1" hiddenColumns="1" state="hidden">
      <pane ySplit="1" topLeftCell="A2" activePane="bottomLeft" state="frozen"/>
      <selection pane="bottomLeft" activeCell="A2" sqref="A2:B2"/>
      <pageMargins left="0.7" right="0.7" top="0.75" bottom="0.75" header="0.3" footer="0.3"/>
      <pageSetup orientation="portrait" r:id="rId2"/>
      <autoFilter ref="A1:AB1">
        <sortState ref="A2:W55">
          <sortCondition ref="A1"/>
        </sortState>
      </autoFilter>
    </customSheetView>
    <customSheetView guid="{6A9EC007-4EC7-4C7B-A4CF-31CA40AFBF48}" showAutoFilter="1" hiddenColumns="1" state="hidden">
      <pane ySplit="1" topLeftCell="A2" activePane="bottomLeft" state="frozen"/>
      <selection pane="bottomLeft" activeCell="A2" sqref="A2:B2"/>
      <pageMargins left="0.7" right="0.7" top="0.75" bottom="0.75" header="0.3" footer="0.3"/>
      <pageSetup orientation="portrait" r:id="rId3"/>
      <autoFilter ref="A1:AB45">
        <sortState ref="A2:W55">
          <sortCondition ref="A1"/>
        </sortState>
      </autoFilter>
    </customSheetView>
  </customSheetViews>
  <pageMargins left="0.7" right="0.7" top="0.75" bottom="0.75" header="0.3" footer="0.3"/>
  <pageSetup orientation="portrait" r:id="rId4"/>
</worksheet>
</file>

<file path=xl/worksheets/wsSortMap1.xml><?xml version="1.0" encoding="utf-8"?>
<worksheetSortMap xmlns="http://schemas.microsoft.com/office/excel/2006/main">
  <rowSortMap ref="A24:XFD116" count="93">
    <row newVal="23" oldVal="70"/>
    <row newVal="24" oldVal="71"/>
    <row newVal="25" oldVal="72"/>
    <row newVal="26" oldVal="73"/>
    <row newVal="27" oldVal="74"/>
    <row newVal="28" oldVal="75"/>
    <row newVal="29" oldVal="76"/>
    <row newVal="30" oldVal="77"/>
    <row newVal="31" oldVal="78"/>
    <row newVal="32" oldVal="79"/>
    <row newVal="33" oldVal="80"/>
    <row newVal="34" oldVal="81"/>
    <row newVal="35" oldVal="82"/>
    <row newVal="36" oldVal="83"/>
    <row newVal="37" oldVal="84"/>
    <row newVal="38" oldVal="85"/>
    <row newVal="39" oldVal="86"/>
    <row newVal="40" oldVal="87"/>
    <row newVal="41" oldVal="88"/>
    <row newVal="42" oldVal="23"/>
    <row newVal="43" oldVal="24"/>
    <row newVal="44" oldVal="25"/>
    <row newVal="45" oldVal="26"/>
    <row newVal="46" oldVal="27"/>
    <row newVal="47" oldVal="28"/>
    <row newVal="48" oldVal="29"/>
    <row newVal="49" oldVal="30"/>
    <row newVal="50" oldVal="31"/>
    <row newVal="51" oldVal="32"/>
    <row newVal="52" oldVal="33"/>
    <row newVal="53" oldVal="34"/>
    <row newVal="54" oldVal="35"/>
    <row newVal="55" oldVal="36"/>
    <row newVal="56" oldVal="37"/>
    <row newVal="57" oldVal="38"/>
    <row newVal="58" oldVal="39"/>
    <row newVal="59" oldVal="54"/>
    <row newVal="60" oldVal="55"/>
    <row newVal="61" oldVal="56"/>
    <row newVal="62" oldVal="57"/>
    <row newVal="63" oldVal="58"/>
    <row newVal="64" oldVal="59"/>
    <row newVal="65" oldVal="60"/>
    <row newVal="66" oldVal="61"/>
    <row newVal="67" oldVal="62"/>
    <row newVal="68" oldVal="63"/>
    <row newVal="69" oldVal="64"/>
    <row newVal="70" oldVal="65"/>
    <row newVal="71" oldVal="66"/>
    <row newVal="72" oldVal="67"/>
    <row newVal="73" oldVal="68"/>
    <row newVal="74" oldVal="69"/>
    <row newVal="75" oldVal="40"/>
    <row newVal="76" oldVal="94"/>
    <row newVal="77" oldVal="41"/>
    <row newVal="78" oldVal="42"/>
    <row newVal="79" oldVal="43"/>
    <row newVal="80" oldVal="44"/>
    <row newVal="81" oldVal="45"/>
    <row newVal="82" oldVal="46"/>
    <row newVal="83" oldVal="47"/>
    <row newVal="84" oldVal="48"/>
    <row newVal="85" oldVal="49"/>
    <row newVal="86" oldVal="50"/>
    <row newVal="87" oldVal="51"/>
    <row newVal="88" oldVal="52"/>
    <row newVal="89" oldVal="53"/>
    <row newVal="90" oldVal="97"/>
    <row newVal="91" oldVal="98"/>
    <row newVal="92" oldVal="99"/>
    <row newVal="93" oldVal="100"/>
    <row newVal="94" oldVal="101"/>
    <row newVal="95" oldVal="102"/>
    <row newVal="96" oldVal="103"/>
    <row newVal="97" oldVal="104"/>
    <row newVal="98" oldVal="105"/>
    <row newVal="99" oldVal="106"/>
    <row newVal="100" oldVal="107"/>
    <row newVal="101" oldVal="108"/>
    <row newVal="102" oldVal="109"/>
    <row newVal="103" oldVal="110"/>
    <row newVal="104" oldVal="111"/>
    <row newVal="105" oldVal="112"/>
    <row newVal="106" oldVal="113"/>
    <row newVal="107" oldVal="114"/>
    <row newVal="108" oldVal="115"/>
    <row newVal="109" oldVal="93"/>
    <row newVal="110" oldVal="95"/>
    <row newVal="111" oldVal="96"/>
    <row newVal="112" oldVal="89"/>
    <row newVal="113" oldVal="90"/>
    <row newVal="114" oldVal="91"/>
    <row newVal="115" oldVal="92"/>
  </rowSortMap>
</worksheetSortMap>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Project List</vt:lpstr>
      <vt:lpstr>Ped Projects</vt:lpstr>
      <vt:lpstr>'Project List'!Print_Area</vt:lpstr>
      <vt:lpstr>'Project List'!Print_Titles</vt:lpstr>
    </vt:vector>
  </TitlesOfParts>
  <Company>Fehr &amp; Peers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Teresa Peterson</dc:creator>
  <cp:lastModifiedBy>Sheryl Duran</cp:lastModifiedBy>
  <cp:lastPrinted>2016-09-02T23:49:01Z</cp:lastPrinted>
  <dcterms:created xsi:type="dcterms:W3CDTF">2016-06-06T22:30:52Z</dcterms:created>
  <dcterms:modified xsi:type="dcterms:W3CDTF">2016-09-02T23:49:45Z</dcterms:modified>
</cp:coreProperties>
</file>